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101\data\財政課\011_各種報告\令和７年度\庁外\★20260313〆【長崎県市町村課】 令和６年度財政状況資料集の提出について\HP公表\"/>
    </mc:Choice>
  </mc:AlternateContent>
  <bookViews>
    <workbookView xWindow="0" yWindow="0" windowWidth="28800" windowHeight="11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BE34" i="10" l="1"/>
  <c r="BW34" i="10" s="1"/>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<sst xmlns="http://schemas.openxmlformats.org/spreadsheetml/2006/main" count="1102" uniqueCount="569">
  <si>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</si>
  <si>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</si>
  <si>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</si>
  <si>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</si>
  <si>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</si>
  <si>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</si>
  <si>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</si>
  <si>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</si>
  <si>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</si>
  <si>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</si>
  <si>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</si>
  <si>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</si>
  <si>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</si>
  <si>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</si>
  <si>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</si>
  <si>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</si>
  <si>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</si>
  <si>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</si>
  <si>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</si>
  <si>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</si>
  <si>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</si>
  <si>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</si>
  <si>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</si>
  <si>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</si>
  <si>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</si>
  <si>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</si>
  <si>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</si>
  <si>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</si>
  <si>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</si>
  <si>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</si>
  <si>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</si>
  <si>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</si>
  <si>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</si>
  <si>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</si>
  <si>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</si>
  <si>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</si>
  <si>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</si>
  <si>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</si>
  <si>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</si>
  <si>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</si>
  <si>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</si>
  <si>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</si>
  <si>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</si>
  <si>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</si>
  <si>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</si>
  <si>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</si>
  <si>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</si>
  <si>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</si>
  <si>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</si>
  <si>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</si>
  <si>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</si>
  <si>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</si>
  <si>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</si>
  <si>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</si>
  <si>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</si>
  <si>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</si>
  <si>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</si>
  <si>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</si>
  <si>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</si>
  <si>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</si>
  <si>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</si>
  <si>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</si>
  <si>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</si>
  <si>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</si>
  <si>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</si>
  <si>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</si>
  <si>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</si>
  <si>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</si>
  <si>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</si>
  <si>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</si>
  <si>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</si>
  <si>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</si>
  <si>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</si>
  <si>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</si>
  <si>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</si>
  <si>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</si>
  <si>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</si>
  <si>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</si>
  <si>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</si>
  <si>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</si>
  <si>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</si>
  <si>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</si>
  <si>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</si>
  <si>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</si>
  <si>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</si>
  <si>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</si>
  <si>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</si>
  <si>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</si>
  <si>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</si>
  <si>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</si>
  <si>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</si>
  <si>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</si>
  <si>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</si>
  <si>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</si>
  <si>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</si>
  <si>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</si>
  <si>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</si>
  <si>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</si>
  <si>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</si>
  <si>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</si>
  <si>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</si>
  <si>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</si>
  <si>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</si>
  <si>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</si>
  <si>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</si>
  <si>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</si>
  <si>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</si>
  <si>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</si>
  <si>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</si>
  <si>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</si>
  <si>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</si>
  <si>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</si>
  <si>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</si>
  <si>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</si>
  <si>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</si>
  <si>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</si>
  <si>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</si>
  <si>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</si>
  <si>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</si>
  <si>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</si>
  <si>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</si>
  <si>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</si>
  <si>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</si>
  <si>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</si>
  <si>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</si>
  <si>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</si>
  <si>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</si>
  <si>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</si>
  <si>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</si>
  <si>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</si>
  <si>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</si>
  <si>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</si>
  <si>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</si>
  <si>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</si>
  <si>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</si>
  <si>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</si>
  <si>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</si>
  <si>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</si>
  <si>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</si>
  <si>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</si>
  <si>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</si>
  <si>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</si>
  <si>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</si>
  <si>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</si>
  <si>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</si>
  <si>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</si>
  <si>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</si>
  <si>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</si>
  <si>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</si>
  <si>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</si>
  <si>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</si>
  <si>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</si>
  <si>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</si>
  <si>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</si>
  <si>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</si>
  <si>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</si>
  <si>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</si>
  <si>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</si>
  <si>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</si>
  <si>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</si>
  <si>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</si>
  <si>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</si>
  <si>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</si>
  <si>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</si>
  <si>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</si>
  <si>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</si>
  <si>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</si>
  <si>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</si>
  <si>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</si>
  <si>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</si>
  <si>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</si>
  <si>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</si>
  <si>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</si>
  <si>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</si>
  <si>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</si>
  <si>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</si>
  <si>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</si>
  <si>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</si>
  <si>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</si>
  <si>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</si>
  <si>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</si>
  <si>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</si>
  <si>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</si>
  <si>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</si>
  <si>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</si>
  <si>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</si>
  <si>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</si>
  <si>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</si>
  <si>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</si>
  <si>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</si>
  <si>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</si>
  <si>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</si>
  <si>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</si>
  <si>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</si>
  <si>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</si>
  <si>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</si>
  <si>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</si>
  <si>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</si>
  <si>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</si>
  <si>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</si>
  <si>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</si>
  <si>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</si>
  <si>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</si>
  <si>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長崎県壱岐市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</si>
  <si>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</si>
  <si>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</si>
  <si>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</si>
  <si>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</si>
  <si>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</si>
  <si>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</si>
  <si>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</si>
  <si>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</si>
  <si>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</si>
  <si>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</si>
  <si>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</si>
  <si>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</si>
  <si>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</si>
  <si>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</si>
  <si>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</si>
  <si>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</si>
  <si>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</si>
  <si>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</si>
  <si>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</si>
  <si>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</si>
  <si>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</si>
  <si>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</si>
  <si>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</si>
  <si>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</si>
  <si>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</si>
  <si>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</si>
  <si>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</si>
  <si>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</si>
  <si>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</si>
  <si>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</si>
  <si>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</si>
  <si>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</si>
  <si>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</si>
  <si>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</si>
  <si>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</si>
  <si>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</si>
  <si>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</si>
  <si>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</si>
  <si>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</si>
  <si>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</si>
  <si>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</si>
  <si>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</si>
  <si>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</si>
  <si>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</si>
  <si>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</si>
  <si>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</si>
  <si>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</si>
  <si>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</si>
  <si>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</si>
  <si>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</si>
  <si>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</si>
  <si>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</si>
  <si>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</si>
  <si>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</si>
  <si>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</si>
  <si>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</si>
  <si>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</si>
  <si>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</si>
  <si>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</si>
  <si>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</si>
  <si>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</si>
  <si>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</si>
  <si>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</si>
  <si>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</si>
  <si>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</si>
  <si>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</si>
  <si>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</si>
  <si>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</si>
  <si>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</si>
  <si>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</si>
  <si>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</si>
  <si>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</si>
  <si>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</si>
  <si>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</si>
  <si>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</si>
  <si>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</si>
  <si>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</si>
  <si>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</si>
  <si>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</si>
  <si>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</si>
  <si>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</si>
  <si>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</si>
  <si>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</si>
  <si>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</si>
  <si>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</si>
  <si>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</si>
  <si>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</si>
  <si>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</si>
  <si>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</si>
  <si>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</si>
  <si>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</si>
  <si>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</si>
  <si>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</si>
  <si>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</si>
  <si>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</si>
  <si>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</si>
  <si>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</si>
  <si>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</si>
  <si>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</si>
  <si>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</si>
  <si>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</si>
  <si>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</si>
  <si>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</si>
  <si>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</si>
  <si>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</si>
  <si>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</si>
  <si>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</si>
  <si>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</si>
  <si>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</si>
  <si>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</si>
  <si>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</si>
  <si>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</si>
  <si>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</si>
  <si>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</si>
  <si>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</si>
  <si>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</si>
  <si>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</si>
  <si>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</si>
  <si>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</si>
  <si>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</si>
  <si>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</si>
  <si>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</si>
  <si>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</si>
  <si>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</si>
  <si>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</si>
  <si>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</si>
  <si>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</si>
  <si>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</si>
  <si>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</si>
  <si>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</si>
  <si>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</si>
  <si>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</si>
  <si>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</si>
  <si>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</si>
  <si>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</si>
  <si>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</si>
  <si>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</si>
  <si>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</si>
  <si>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</si>
  <si>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</si>
  <si>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</si>
  <si>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</si>
  <si>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</si>
  <si>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</si>
  <si>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</si>
  <si>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</si>
  <si>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</si>
  <si>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</si>
  <si>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</si>
  <si>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</si>
  <si>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長崎県壱岐市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</si>
  <si>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</si>
  <si>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</si>
  <si>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</si>
  <si>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</si>
  <si>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</si>
  <si>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</si>
  <si>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</si>
  <si>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</si>
  <si>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</si>
  <si>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</si>
  <si>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</si>
  <si>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</si>
  <si>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</si>
  <si>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</si>
  <si>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</si>
  <si>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</si>
  <si>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</si>
  <si>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</si>
  <si>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</si>
  <si>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</si>
  <si>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壱岐市農業機械銀行特別会計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</si>
  <si>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</si>
  <si>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</si>
  <si>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</si>
  <si>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</si>
  <si>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</si>
  <si>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</si>
  <si>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</si>
  <si>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</si>
  <si>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</si>
  <si>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</si>
  <si>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</si>
  <si>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</si>
  <si>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</si>
  <si>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壱岐市国民健康保険事業特別会計</t>
    <phoneticPr fontId="5"/>
  </si>
  <si>
    <t>壱岐市介護保険事業特別会計</t>
    <phoneticPr fontId="5"/>
  </si>
  <si>
    <t>壱岐市後期高齢者医療事業特別会計</t>
    <phoneticPr fontId="5"/>
  </si>
  <si>
    <t>壱岐市水道事業会計</t>
    <phoneticPr fontId="5"/>
  </si>
  <si>
    <t>法適用企業</t>
    <phoneticPr fontId="5"/>
  </si>
  <si>
    <t>壱岐市下水道事業会計</t>
    <phoneticPr fontId="5"/>
  </si>
  <si>
    <t>壱岐市三島航路事業特別会計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</si>
  <si>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</si>
  <si>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</si>
  <si>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</si>
  <si>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</si>
  <si>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</si>
  <si>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</si>
  <si>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</si>
  <si>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</si>
  <si>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</si>
  <si>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</si>
  <si>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</si>
  <si>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</si>
  <si>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</si>
  <si>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</si>
  <si>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</si>
  <si>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</si>
  <si>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</si>
  <si>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</si>
  <si>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</si>
  <si>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</si>
  <si>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</si>
  <si>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</si>
  <si>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</si>
  <si>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</si>
  <si>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</si>
  <si>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</si>
  <si>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</si>
  <si>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</si>
  <si>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</si>
  <si>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</si>
  <si>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</si>
  <si>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</si>
  <si>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</si>
  <si>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</si>
  <si>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</si>
  <si>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</si>
  <si>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</si>
  <si>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</si>
  <si>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</si>
  <si>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</si>
  <si>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</si>
  <si>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</si>
  <si>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</si>
  <si>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</si>
  <si>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</si>
  <si>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</si>
  <si>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</si>
  <si>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</si>
  <si>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</si>
  <si>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</si>
  <si>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</si>
  <si>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</si>
  <si>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</si>
  <si>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</si>
  <si>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</si>
  <si>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</si>
  <si>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</si>
  <si>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</si>
  <si>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</si>
  <si>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</si>
  <si>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</si>
  <si>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</si>
  <si>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</si>
  <si>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</si>
  <si>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</si>
  <si>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</si>
  <si>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</si>
  <si>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</si>
  <si>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</si>
  <si>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</si>
  <si>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</si>
  <si>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</si>
  <si>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</si>
  <si>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</si>
  <si>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</si>
  <si>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</si>
  <si>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</si>
  <si>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</si>
  <si>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</si>
  <si>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</si>
  <si>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</si>
  <si>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</si>
  <si>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</si>
  <si>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</si>
  <si>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</si>
  <si>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</si>
  <si>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</si>
  <si>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</si>
  <si>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</si>
  <si>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</si>
  <si>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</si>
  <si>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</si>
  <si>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</si>
  <si>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</si>
  <si>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</si>
  <si>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</si>
  <si>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</si>
  <si>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</si>
  <si>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</si>
  <si>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</si>
  <si>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</si>
  <si>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</si>
  <si>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</si>
  <si>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</si>
  <si>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</si>
  <si>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</si>
  <si>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</si>
  <si>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</si>
  <si>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</si>
  <si>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</si>
  <si>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</si>
  <si>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</si>
  <si>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</si>
  <si>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</si>
  <si>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</si>
  <si>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</si>
  <si>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</si>
  <si>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</si>
  <si>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</si>
  <si>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</si>
  <si>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</si>
  <si>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</si>
  <si>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</si>
  <si>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</si>
  <si>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</si>
  <si>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</si>
  <si>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</si>
  <si>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</si>
  <si>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</si>
  <si>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</si>
  <si>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</si>
  <si>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</si>
  <si>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</si>
  <si>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</si>
  <si>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</si>
  <si>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</si>
  <si>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0.76</t>
  </si>
  <si>
    <t>壱岐市水道事業会計</t>
  </si>
  <si>
    <t>一般会計</t>
  </si>
  <si>
    <t>壱岐市介護保険事業特別会計</t>
  </si>
  <si>
    <t>壱岐市国民健康保険事業特別会計</t>
  </si>
  <si>
    <t>壱岐市下水道事業会計</t>
  </si>
  <si>
    <t>壱岐市農業機械銀行特別会計</t>
  </si>
  <si>
    <t>壱岐市後期高齢者医療事業特別会計</t>
  </si>
  <si>
    <t>壱岐市三島航路事業特別会計</t>
  </si>
  <si>
    <t>その他会計（赤字）</t>
  </si>
  <si>
    <t>その他会計（黒字）</t>
  </si>
  <si>
    <t>R02</t>
    <phoneticPr fontId="5"/>
  </si>
  <si>
    <t>R03</t>
    <phoneticPr fontId="5"/>
  </si>
  <si>
    <t>R04</t>
    <phoneticPr fontId="5"/>
  </si>
  <si>
    <t>R05</t>
    <phoneticPr fontId="5"/>
  </si>
  <si>
    <t>R06</t>
    <phoneticPr fontId="5"/>
  </si>
  <si>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</si>
  <si>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</si>
  <si>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</si>
  <si>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</si>
  <si>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</si>
  <si>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</si>
  <si>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</si>
  <si>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</si>
  <si>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</si>
  <si>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長崎県病院企業団</t>
    <rPh sb="0" eb="3">
      <t>ナガサキケン</t>
    </rPh>
    <rPh sb="3" eb="5">
      <t>ビョウイン</t>
    </rPh>
    <rPh sb="5" eb="8">
      <t>キギョウダン</t>
    </rPh>
    <phoneticPr fontId="2"/>
  </si>
  <si>
    <t>壱岐市開発公社</t>
    <rPh sb="0" eb="3">
      <t>イキシ</t>
    </rPh>
    <rPh sb="3" eb="5">
      <t>カイハツ</t>
    </rPh>
    <rPh sb="5" eb="7">
      <t>コウシャ</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</si>
  <si>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</si>
  <si>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</si>
  <si>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</si>
  <si>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</si>
  <si>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t>
    <phoneticPr fontId="2"/>
  </si>
  <si>
    <t>合併振興基金</t>
    <rPh sb="0" eb="2">
      <t>ガッペイ</t>
    </rPh>
    <rPh sb="2" eb="4">
      <t>シンコウ</t>
    </rPh>
    <rPh sb="4" eb="6">
      <t>キキン</t>
    </rPh>
    <phoneticPr fontId="2"/>
  </si>
  <si>
    <t>ふるさと応援基金</t>
    <rPh sb="4" eb="6">
      <t>オウエン</t>
    </rPh>
    <rPh sb="6" eb="8">
      <t>キキン</t>
    </rPh>
    <phoneticPr fontId="2"/>
  </si>
  <si>
    <t>ふるさと市町村圏基金</t>
    <rPh sb="4" eb="7">
      <t>シチョウソン</t>
    </rPh>
    <rPh sb="7" eb="8">
      <t>ケン</t>
    </rPh>
    <rPh sb="8" eb="10">
      <t>キキン</t>
    </rPh>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</si>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</sst>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633-4638-8417-31D25211BC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123787</c:v>
                </c:pt>
                <c:pt idx="1">
                  <c:v>83737</c:v>
                </c:pt>
                <c:pt idx="2">
                  <c:v>100238</c:v>
                </c:pt>
                <c:pt idx="3">
                  <c:v>96380</c:v>
                </c:pt>
                <c:pt idx="4">
                  <c:v>100345</c:v>
                </c:pt>
              </c:numCache>
            </c:numRef>
          </c:val>
          <c:smooth val="0"/>
          <c:extLst>
            <c:ext xmlns:c16="http://schemas.microsoft.com/office/drawing/2014/chart" uri="{C3380CC4-5D6E-409C-BE32-E72D297353CC}">
              <c16:uniqueId val="{00000001-F633-4638-8417-31D25211BC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3.62</c:v>
                </c:pt>
                <c:pt idx="1">
                  <c:v>5.77</c:v>
                </c:pt>
                <c:pt idx="2">
                  <c:v>4.1399999999999997</c:v>
                </c:pt>
                <c:pt idx="3">
                  <c:v>4.34</c:v>
                </c:pt>
                <c:pt idx="4">
                  <c:v>6.19</c:v>
                </c:pt>
              </c:numCache>
            </c:numRef>
          </c:val>
          <c:extLst>
            <c:ext xmlns:c16="http://schemas.microsoft.com/office/drawing/2014/chart" uri="{C3380CC4-5D6E-409C-BE32-E72D297353CC}">
              <c16:uniqueId val="{00000000-8031-4FBE-844D-B2AED8EAC0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10.43</c:v>
                </c:pt>
                <c:pt idx="1">
                  <c:v>12.02</c:v>
                </c:pt>
                <c:pt idx="2">
                  <c:v>15.48</c:v>
                </c:pt>
                <c:pt idx="3">
                  <c:v>14.73</c:v>
                </c:pt>
                <c:pt idx="4">
                  <c:v>14.07</c:v>
                </c:pt>
              </c:numCache>
            </c:numRef>
          </c:val>
          <c:extLst>
            <c:ext xmlns:c16="http://schemas.microsoft.com/office/drawing/2014/chart" uri="{C3380CC4-5D6E-409C-BE32-E72D297353CC}">
              <c16:uniqueId val="{00000001-8031-4FBE-844D-B2AED8EAC0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2.0499999999999998</c:v>
                </c:pt>
                <c:pt idx="1">
                  <c:v>4.2</c:v>
                </c:pt>
                <c:pt idx="2">
                  <c:v>1.43</c:v>
                </c:pt>
                <c:pt idx="3">
                  <c:v>-0.76</c:v>
                </c:pt>
                <c:pt idx="4">
                  <c:v>1.25</c:v>
                </c:pt>
              </c:numCache>
            </c:numRef>
          </c:val>
          <c:smooth val="0"/>
          <c:extLst>
            <c:ext xmlns:c16="http://schemas.microsoft.com/office/drawing/2014/chart" uri="{C3380CC4-5D6E-409C-BE32-E72D297353CC}">
              <c16:uniqueId val="{00000002-8031-4FBE-844D-B2AED8EAC0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0.53</c:v>
                </c:pt>
                <c:pt idx="8">
                  <c:v>0</c:v>
                </c:pt>
                <c:pt idx="9">
                  <c:v>0</c:v>
                </c:pt>
              </c:numCache>
            </c:numRef>
          </c:val>
          <c:extLst>
            <c:ext xmlns:c16="http://schemas.microsoft.com/office/drawing/2014/chart" uri="{C3380CC4-5D6E-409C-BE32-E72D297353CC}">
              <c16:uniqueId val="{00000000-F1B4-44E6-A851-9C021C60C6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B4-44E6-A851-9C021C60C645}"/>
            </c:ext>
          </c:extLst>
        </c:ser>
        <c:ser>
          <c:idx val="2"/>
          <c:order val="2"/>
          <c:tx>
            <c:strRef>
              <c:f>データシート!$A$29</c:f>
              <c:strCache>
                <c:ptCount val="1"/>
                <c:pt idx="0">
                  <c:v>壱岐市三島航路事業特別会計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1B4-44E6-A851-9C021C60C645}"/>
            </c:ext>
          </c:extLst>
        </c:ser>
        <c:ser>
          <c:idx val="3"/>
          <c:order val="3"/>
          <c:tx>
            <c:strRef>
              <c:f>データシート!$A$30</c:f>
              <c:strCache>
                <c:ptCount val="1"/>
                <c:pt idx="0">
                  <c:v>壱岐市後期高齢者医療事業特別会計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0.04</c:v>
                </c:pt>
                <c:pt idx="6">
                  <c:v>#N/A</c:v>
                </c:pt>
                <c:pt idx="7">
                  <c:v>0.05</c:v>
                </c:pt>
                <c:pt idx="8">
                  <c:v>#N/A</c:v>
                </c:pt>
                <c:pt idx="9">
                  <c:v>0.05</c:v>
                </c:pt>
              </c:numCache>
            </c:numRef>
          </c:val>
          <c:extLst>
            <c:ext xmlns:c16="http://schemas.microsoft.com/office/drawing/2014/chart" uri="{C3380CC4-5D6E-409C-BE32-E72D297353CC}">
              <c16:uniqueId val="{00000003-F1B4-44E6-A851-9C021C60C645}"/>
            </c:ext>
          </c:extLst>
        </c:ser>
        <c:ser>
          <c:idx val="4"/>
          <c:order val="4"/>
          <c:tx>
            <c:strRef>
              <c:f>データシート!$A$31</c:f>
              <c:strCache>
                <c:ptCount val="1"/>
                <c:pt idx="0">
                  <c:v>壱岐市農業機械銀行特別会計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0.17</c:v>
                </c:pt>
                <c:pt idx="4">
                  <c:v>#N/A</c:v>
                </c:pt>
                <c:pt idx="5">
                  <c:v>0.25</c:v>
                </c:pt>
                <c:pt idx="6">
                  <c:v>#N/A</c:v>
                </c:pt>
                <c:pt idx="7">
                  <c:v>0.13</c:v>
                </c:pt>
                <c:pt idx="8">
                  <c:v>#N/A</c:v>
                </c:pt>
                <c:pt idx="9">
                  <c:v>0.1</c:v>
                </c:pt>
              </c:numCache>
            </c:numRef>
          </c:val>
          <c:extLst>
            <c:ext xmlns:c16="http://schemas.microsoft.com/office/drawing/2014/chart" uri="{C3380CC4-5D6E-409C-BE32-E72D297353CC}">
              <c16:uniqueId val="{00000004-F1B4-44E6-A851-9C021C60C645}"/>
            </c:ext>
          </c:extLst>
        </c:ser>
        <c:ser>
          <c:idx val="5"/>
          <c:order val="5"/>
          <c:tx>
            <c:strRef>
              <c:f>データシート!$A$32</c:f>
              <c:strCache>
                <c:ptCount val="1"/>
                <c:pt idx="0">
                  <c:v>壱岐市下水道事業会計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c:v>
                </c:pt>
              </c:numCache>
            </c:numRef>
          </c:val>
          <c:extLst>
            <c:ext xmlns:c16="http://schemas.microsoft.com/office/drawing/2014/chart" uri="{C3380CC4-5D6E-409C-BE32-E72D297353CC}">
              <c16:uniqueId val="{00000005-F1B4-44E6-A851-9C021C60C645}"/>
            </c:ext>
          </c:extLst>
        </c:ser>
        <c:ser>
          <c:idx val="6"/>
          <c:order val="6"/>
          <c:tx>
            <c:strRef>
              <c:f>データシート!$A$33</c:f>
              <c:strCache>
                <c:ptCount val="1"/>
                <c:pt idx="0">
                  <c:v>壱岐市国民健康保険事業特別会計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0.08</c:v>
                </c:pt>
                <c:pt idx="4">
                  <c:v>#N/A</c:v>
                </c:pt>
                <c:pt idx="5">
                  <c:v>0.09</c:v>
                </c:pt>
                <c:pt idx="6">
                  <c:v>#N/A</c:v>
                </c:pt>
                <c:pt idx="7">
                  <c:v>0.1</c:v>
                </c:pt>
                <c:pt idx="8">
                  <c:v>#N/A</c:v>
                </c:pt>
                <c:pt idx="9">
                  <c:v>0.34</c:v>
                </c:pt>
              </c:numCache>
            </c:numRef>
          </c:val>
          <c:extLst>
            <c:ext xmlns:c16="http://schemas.microsoft.com/office/drawing/2014/chart" uri="{C3380CC4-5D6E-409C-BE32-E72D297353CC}">
              <c16:uniqueId val="{00000006-F1B4-44E6-A851-9C021C60C645}"/>
            </c:ext>
          </c:extLst>
        </c:ser>
        <c:ser>
          <c:idx val="7"/>
          <c:order val="7"/>
          <c:tx>
            <c:strRef>
              <c:f>データシート!$A$34</c:f>
              <c:strCache>
                <c:ptCount val="1"/>
                <c:pt idx="0">
                  <c:v>壱岐市介護保険事業特別会計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0.92</c:v>
                </c:pt>
                <c:pt idx="2">
                  <c:v>#N/A</c:v>
                </c:pt>
                <c:pt idx="3">
                  <c:v>1.35</c:v>
                </c:pt>
                <c:pt idx="4">
                  <c:v>#N/A</c:v>
                </c:pt>
                <c:pt idx="5">
                  <c:v>1.89</c:v>
                </c:pt>
                <c:pt idx="6">
                  <c:v>#N/A</c:v>
                </c:pt>
                <c:pt idx="7">
                  <c:v>1.56</c:v>
                </c:pt>
                <c:pt idx="8">
                  <c:v>#N/A</c:v>
                </c:pt>
                <c:pt idx="9">
                  <c:v>1.47</c:v>
                </c:pt>
              </c:numCache>
            </c:numRef>
          </c:val>
          <c:extLst>
            <c:ext xmlns:c16="http://schemas.microsoft.com/office/drawing/2014/chart" uri="{C3380CC4-5D6E-409C-BE32-E72D297353CC}">
              <c16:uniqueId val="{00000007-F1B4-44E6-A851-9C021C60C6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3.56</c:v>
                </c:pt>
                <c:pt idx="2">
                  <c:v>#N/A</c:v>
                </c:pt>
                <c:pt idx="3">
                  <c:v>5.59</c:v>
                </c:pt>
                <c:pt idx="4">
                  <c:v>#N/A</c:v>
                </c:pt>
                <c:pt idx="5">
                  <c:v>3.88</c:v>
                </c:pt>
                <c:pt idx="6">
                  <c:v>#N/A</c:v>
                </c:pt>
                <c:pt idx="7">
                  <c:v>4.2</c:v>
                </c:pt>
                <c:pt idx="8">
                  <c:v>#N/A</c:v>
                </c:pt>
                <c:pt idx="9">
                  <c:v>6.08</c:v>
                </c:pt>
              </c:numCache>
            </c:numRef>
          </c:val>
          <c:extLst>
            <c:ext xmlns:c16="http://schemas.microsoft.com/office/drawing/2014/chart" uri="{C3380CC4-5D6E-409C-BE32-E72D297353CC}">
              <c16:uniqueId val="{00000008-F1B4-44E6-A851-9C021C60C645}"/>
            </c:ext>
          </c:extLst>
        </c:ser>
        <c:ser>
          <c:idx val="9"/>
          <c:order val="9"/>
          <c:tx>
            <c:strRef>
              <c:f>データシート!$A$36</c:f>
              <c:strCache>
                <c:ptCount val="1"/>
                <c:pt idx="0">
                  <c:v>壱岐市水道事業会計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7.34</c:v>
                </c:pt>
                <c:pt idx="2">
                  <c:v>#N/A</c:v>
                </c:pt>
                <c:pt idx="3">
                  <c:v>6.24</c:v>
                </c:pt>
                <c:pt idx="4">
                  <c:v>#N/A</c:v>
                </c:pt>
                <c:pt idx="5">
                  <c:v>6.42</c:v>
                </c:pt>
                <c:pt idx="6">
                  <c:v>#N/A</c:v>
                </c:pt>
                <c:pt idx="7">
                  <c:v>6.64</c:v>
                </c:pt>
                <c:pt idx="8">
                  <c:v>#N/A</c:v>
                </c:pt>
                <c:pt idx="9">
                  <c:v>6.46</c:v>
                </c:pt>
              </c:numCache>
            </c:numRef>
          </c:val>
          <c:extLst>
            <c:ext xmlns:c16="http://schemas.microsoft.com/office/drawing/2014/chart" uri="{C3380CC4-5D6E-409C-BE32-E72D297353CC}">
              <c16:uniqueId val="{00000009-F1B4-44E6-A851-9C021C60C6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2591</c:v>
                </c:pt>
                <c:pt idx="5">
                  <c:v>2599</c:v>
                </c:pt>
                <c:pt idx="8">
                  <c:v>2593</c:v>
                </c:pt>
                <c:pt idx="11">
                  <c:v>2647</c:v>
                </c:pt>
                <c:pt idx="14">
                  <c:v>2551</c:v>
                </c:pt>
              </c:numCache>
            </c:numRef>
          </c:val>
          <c:extLst>
            <c:ext xmlns:c16="http://schemas.microsoft.com/office/drawing/2014/chart" uri="{C3380CC4-5D6E-409C-BE32-E72D297353CC}">
              <c16:uniqueId val="{00000000-3673-4394-9690-F288E18251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3673-4394-9690-F288E18251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11</c:v>
                </c:pt>
                <c:pt idx="6">
                  <c:v>6</c:v>
                </c:pt>
                <c:pt idx="9">
                  <c:v>5</c:v>
                </c:pt>
                <c:pt idx="12">
                  <c:v>5</c:v>
                </c:pt>
              </c:numCache>
            </c:numRef>
          </c:val>
          <c:extLst>
            <c:ext xmlns:c16="http://schemas.microsoft.com/office/drawing/2014/chart" uri="{C3380CC4-5D6E-409C-BE32-E72D297353CC}">
              <c16:uniqueId val="{00000002-3673-4394-9690-F288E18251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95</c:v>
                </c:pt>
                <c:pt idx="3">
                  <c:v>79</c:v>
                </c:pt>
                <c:pt idx="6">
                  <c:v>75</c:v>
                </c:pt>
                <c:pt idx="9">
                  <c:v>103</c:v>
                </c:pt>
                <c:pt idx="12">
                  <c:v>90</c:v>
                </c:pt>
              </c:numCache>
            </c:numRef>
          </c:val>
          <c:extLst>
            <c:ext xmlns:c16="http://schemas.microsoft.com/office/drawing/2014/chart" uri="{C3380CC4-5D6E-409C-BE32-E72D297353CC}">
              <c16:uniqueId val="{00000003-3673-4394-9690-F288E18251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251</c:v>
                </c:pt>
                <c:pt idx="3">
                  <c:v>255</c:v>
                </c:pt>
                <c:pt idx="6">
                  <c:v>273</c:v>
                </c:pt>
                <c:pt idx="9">
                  <c:v>266</c:v>
                </c:pt>
                <c:pt idx="12">
                  <c:v>265</c:v>
                </c:pt>
              </c:numCache>
            </c:numRef>
          </c:val>
          <c:extLst>
            <c:ext xmlns:c16="http://schemas.microsoft.com/office/drawing/2014/chart" uri="{C3380CC4-5D6E-409C-BE32-E72D297353CC}">
              <c16:uniqueId val="{00000004-3673-4394-9690-F288E18251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73-4394-9690-F288E18251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73-4394-9690-F288E18251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2832</c:v>
                </c:pt>
                <c:pt idx="3">
                  <c:v>2915</c:v>
                </c:pt>
                <c:pt idx="6">
                  <c:v>2982</c:v>
                </c:pt>
                <c:pt idx="9">
                  <c:v>3192</c:v>
                </c:pt>
                <c:pt idx="12">
                  <c:v>3059</c:v>
                </c:pt>
              </c:numCache>
            </c:numRef>
          </c:val>
          <c:extLst>
            <c:ext xmlns:c16="http://schemas.microsoft.com/office/drawing/2014/chart" uri="{C3380CC4-5D6E-409C-BE32-E72D297353CC}">
              <c16:uniqueId val="{00000007-3673-4394-9690-F288E18251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599</c:v>
                </c:pt>
                <c:pt idx="2">
                  <c:v>#N/A</c:v>
                </c:pt>
                <c:pt idx="3">
                  <c:v>#N/A</c:v>
                </c:pt>
                <c:pt idx="4">
                  <c:v>661</c:v>
                </c:pt>
                <c:pt idx="5">
                  <c:v>#N/A</c:v>
                </c:pt>
                <c:pt idx="6">
                  <c:v>#N/A</c:v>
                </c:pt>
                <c:pt idx="7">
                  <c:v>743</c:v>
                </c:pt>
                <c:pt idx="8">
                  <c:v>#N/A</c:v>
                </c:pt>
                <c:pt idx="9">
                  <c:v>#N/A</c:v>
                </c:pt>
                <c:pt idx="10">
                  <c:v>919</c:v>
                </c:pt>
                <c:pt idx="11">
                  <c:v>#N/A</c:v>
                </c:pt>
                <c:pt idx="12">
                  <c:v>#N/A</c:v>
                </c:pt>
                <c:pt idx="13">
                  <c:v>868</c:v>
                </c:pt>
                <c:pt idx="14">
                  <c:v>#N/A</c:v>
                </c:pt>
              </c:numCache>
            </c:numRef>
          </c:val>
          <c:smooth val="0"/>
          <c:extLst>
            <c:ext xmlns:c16="http://schemas.microsoft.com/office/drawing/2014/chart" uri="{C3380CC4-5D6E-409C-BE32-E72D297353CC}">
              <c16:uniqueId val="{00000008-3673-4394-9690-F288E18251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22737</c:v>
                </c:pt>
                <c:pt idx="5">
                  <c:v>21735</c:v>
                </c:pt>
                <c:pt idx="8">
                  <c:v>20616</c:v>
                </c:pt>
                <c:pt idx="11">
                  <c:v>19162</c:v>
                </c:pt>
                <c:pt idx="14">
                  <c:v>18007</c:v>
                </c:pt>
              </c:numCache>
            </c:numRef>
          </c:val>
          <c:extLst>
            <c:ext xmlns:c16="http://schemas.microsoft.com/office/drawing/2014/chart" uri="{C3380CC4-5D6E-409C-BE32-E72D297353CC}">
              <c16:uniqueId val="{00000000-42D4-4141-8571-A0CD8827B4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776</c:v>
                </c:pt>
                <c:pt idx="5">
                  <c:v>849</c:v>
                </c:pt>
                <c:pt idx="8">
                  <c:v>1019</c:v>
                </c:pt>
                <c:pt idx="11">
                  <c:v>1120</c:v>
                </c:pt>
                <c:pt idx="14">
                  <c:v>1130</c:v>
                </c:pt>
              </c:numCache>
            </c:numRef>
          </c:val>
          <c:extLst>
            <c:ext xmlns:c16="http://schemas.microsoft.com/office/drawing/2014/chart" uri="{C3380CC4-5D6E-409C-BE32-E72D297353CC}">
              <c16:uniqueId val="{00000001-42D4-4141-8571-A0CD8827B4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5331</c:v>
                </c:pt>
                <c:pt idx="5">
                  <c:v>6332</c:v>
                </c:pt>
                <c:pt idx="8">
                  <c:v>7069</c:v>
                </c:pt>
                <c:pt idx="11">
                  <c:v>7394</c:v>
                </c:pt>
                <c:pt idx="14">
                  <c:v>7066</c:v>
                </c:pt>
              </c:numCache>
            </c:numRef>
          </c:val>
          <c:extLst>
            <c:ext xmlns:c16="http://schemas.microsoft.com/office/drawing/2014/chart" uri="{C3380CC4-5D6E-409C-BE32-E72D297353CC}">
              <c16:uniqueId val="{00000002-42D4-4141-8571-A0CD8827B4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D4-4141-8571-A0CD8827B4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D4-4141-8571-A0CD8827B4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D4-4141-8571-A0CD8827B4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689</c:v>
                </c:pt>
                <c:pt idx="3">
                  <c:v>1231</c:v>
                </c:pt>
                <c:pt idx="6">
                  <c:v>1909</c:v>
                </c:pt>
                <c:pt idx="9">
                  <c:v>2350</c:v>
                </c:pt>
                <c:pt idx="12">
                  <c:v>2317</c:v>
                </c:pt>
              </c:numCache>
            </c:numRef>
          </c:val>
          <c:extLst>
            <c:ext xmlns:c16="http://schemas.microsoft.com/office/drawing/2014/chart" uri="{C3380CC4-5D6E-409C-BE32-E72D297353CC}">
              <c16:uniqueId val="{00000006-42D4-4141-8571-A0CD8827B4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1010</c:v>
                </c:pt>
                <c:pt idx="3">
                  <c:v>941</c:v>
                </c:pt>
                <c:pt idx="6">
                  <c:v>992</c:v>
                </c:pt>
                <c:pt idx="9">
                  <c:v>919</c:v>
                </c:pt>
                <c:pt idx="12">
                  <c:v>838</c:v>
                </c:pt>
              </c:numCache>
            </c:numRef>
          </c:val>
          <c:extLst>
            <c:ext xmlns:c16="http://schemas.microsoft.com/office/drawing/2014/chart" uri="{C3380CC4-5D6E-409C-BE32-E72D297353CC}">
              <c16:uniqueId val="{00000007-42D4-4141-8571-A0CD8827B4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3195</c:v>
                </c:pt>
                <c:pt idx="3">
                  <c:v>2831</c:v>
                </c:pt>
                <c:pt idx="6">
                  <c:v>2546</c:v>
                </c:pt>
                <c:pt idx="9">
                  <c:v>2460</c:v>
                </c:pt>
                <c:pt idx="12">
                  <c:v>2333</c:v>
                </c:pt>
              </c:numCache>
            </c:numRef>
          </c:val>
          <c:extLst>
            <c:ext xmlns:c16="http://schemas.microsoft.com/office/drawing/2014/chart" uri="{C3380CC4-5D6E-409C-BE32-E72D297353CC}">
              <c16:uniqueId val="{00000008-42D4-4141-8571-A0CD8827B4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D4-4141-8571-A0CD8827B4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27229</c:v>
                </c:pt>
                <c:pt idx="3">
                  <c:v>26296</c:v>
                </c:pt>
                <c:pt idx="6">
                  <c:v>25144</c:v>
                </c:pt>
                <c:pt idx="9">
                  <c:v>23795</c:v>
                </c:pt>
                <c:pt idx="12">
                  <c:v>22940</c:v>
                </c:pt>
              </c:numCache>
            </c:numRef>
          </c:val>
          <c:extLst>
            <c:ext xmlns:c16="http://schemas.microsoft.com/office/drawing/2014/chart" uri="{C3380CC4-5D6E-409C-BE32-E72D297353CC}">
              <c16:uniqueId val="{0000000A-42D4-4141-8571-A0CD8827B4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3280</c:v>
                </c:pt>
                <c:pt idx="2">
                  <c:v>#N/A</c:v>
                </c:pt>
                <c:pt idx="3">
                  <c:v>#N/A</c:v>
                </c:pt>
                <c:pt idx="4">
                  <c:v>2383</c:v>
                </c:pt>
                <c:pt idx="5">
                  <c:v>#N/A</c:v>
                </c:pt>
                <c:pt idx="6">
                  <c:v>#N/A</c:v>
                </c:pt>
                <c:pt idx="7">
                  <c:v>1887</c:v>
                </c:pt>
                <c:pt idx="8">
                  <c:v>#N/A</c:v>
                </c:pt>
                <c:pt idx="9">
                  <c:v>#N/A</c:v>
                </c:pt>
                <c:pt idx="10">
                  <c:v>1846</c:v>
                </c:pt>
                <c:pt idx="11">
                  <c:v>#N/A</c:v>
                </c:pt>
                <c:pt idx="12">
                  <c:v>#N/A</c:v>
                </c:pt>
                <c:pt idx="13">
                  <c:v>2224</c:v>
                </c:pt>
                <c:pt idx="14">
                  <c:v>#N/A</c:v>
                </c:pt>
              </c:numCache>
            </c:numRef>
          </c:val>
          <c:smooth val="0"/>
          <c:extLst>
            <c:ext xmlns:c16="http://schemas.microsoft.com/office/drawing/2014/chart" uri="{C3380CC4-5D6E-409C-BE32-E72D297353CC}">
              <c16:uniqueId val="{0000000B-42D4-4141-8571-A0CD8827B4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1958</c:v>
                </c:pt>
                <c:pt idx="1">
                  <c:v>1843</c:v>
                </c:pt>
                <c:pt idx="2">
                  <c:v>1766</c:v>
                </c:pt>
              </c:numCache>
            </c:numRef>
          </c:val>
          <c:extLst>
            <c:ext xmlns:c16="http://schemas.microsoft.com/office/drawing/2014/chart" uri="{C3380CC4-5D6E-409C-BE32-E72D297353CC}">
              <c16:uniqueId val="{00000000-6902-4E70-8070-F81452D7C7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1516</c:v>
                </c:pt>
                <c:pt idx="1">
                  <c:v>1367</c:v>
                </c:pt>
                <c:pt idx="2">
                  <c:v>1229</c:v>
                </c:pt>
              </c:numCache>
            </c:numRef>
          </c:val>
          <c:extLst>
            <c:ext xmlns:c16="http://schemas.microsoft.com/office/drawing/2014/chart" uri="{C3380CC4-5D6E-409C-BE32-E72D297353CC}">
              <c16:uniqueId val="{00000001-6902-4E70-8070-F81452D7C7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6538</c:v>
                </c:pt>
                <c:pt idx="1">
                  <c:v>6722</c:v>
                </c:pt>
                <c:pt idx="2">
                  <c:v>6367</c:v>
                </c:pt>
              </c:numCache>
            </c:numRef>
          </c:val>
          <c:extLst>
            <c:ext xmlns:c16="http://schemas.microsoft.com/office/drawing/2014/chart" uri="{C3380CC4-5D6E-409C-BE32-E72D297353CC}">
              <c16:uniqueId val="{00000002-6902-4E70-8070-F81452D7C7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地域情報通信推進事業や消防救急無線デジタル化整備事業などの大型事業の元金償還が終了したことに伴い、「元利償還金等（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ている。その結果、実質公債費比率の分子は減少することとなった。今後、公債費負担は減少していく見込みであるが、これまでに引き続き、必要性・緊急性等を見極めた起債の選定を行い、公債費負担を抑え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が増加した主な要因には、地方債現在高は減少しているものの、臨時財政対策債や消防庁舎等整備に係る合併特例債の償還終了により基準財政需要額算入見込額が大幅に減少したため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これは、ふるさと応援基金は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百万円積み立てているが、減債基金で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百万円など、基金の取り崩しを行ったためである。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毎年、財源不足を補うために多額の基金を取り崩しており、このままでは柔軟な財政運営を行うことは難しくなっている。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今後はより一層の歳入確保及び歳出削減に取り組むとともに、基金の積立てと取り崩しが均衡した財源不足を基金に頼らない財政運営に努めていかなければならない。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・ふるさと市町村圏基金：壱岐市の創造的かつ一体的な振興整備のため。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・地域福祉基金：在宅福祉、健康づくり、民間活動の活発化等、市における地域福祉の向上を図るため。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・過疎地域自立促進特別事業基金：壱岐市が実施する過疎地域自立促進特別措置法第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項に規定する事業の財源に充てるため。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・ふるさと応援基金：ふるさと壱岐を愛する者、壱岐市の未来に向けて応援する者から寄附された寄附金を適正に管理し、まちづくり事業に充てるため。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・地域振興基金：市の地域振興に資する事業の財源に充てるため。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・老人福祉施設整備基金：老人福祉施設の整備充実を図るため。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・中山間ふるさと活性化基金：農地、水路、農道等の整備その他中山間地域における集落共同活動の強化に対する支援事業を行い、土地改良施設の機能を</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適正に発揮させるとともに、中山間地域の地勢を生かし、その活性化を図るため。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・栽培漁業振興基金：本市沿岸における種苗放流の推進を図るため。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・沿岸漁業振興基金：本市沿岸における沿岸漁業等の振興を図るため。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・教育振興基金：市立小学校及び市立中学校の教育の振興を図るため。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・松永記念館維持管理基金：松永記念館の維持管理運営資金に充てるため。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・原の辻遺跡保存整備基金：考古学上貴重な遺跡である原の辻遺跡を保存し、整備するとともに、観光資源として活用し、市の活性化を図るため。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・本庁舎建設基金：市本庁舎の建設に要する経費の財源に充てるため。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・学校施設整備基金：学校施設の整備に要する経費の財源に充てるため。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・森林環境譲与税基金：市が実施する森林の整備及びその促進に関する施策に要する経費の財源に充てるため。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合併振興基金を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百万円、過疎地域持続的発展特別事業基金を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百万円取り崩しており、その他特定目的基金の残高が減少した。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基金残高（財政調整基金及び減債基金含む）が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億円を下回ることなく、その時々の社会情勢により必要に応じて基金の積立て・取り崩しを行っていく。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これは、近年の物価高騰等の影響による経済事情の変動等により、財源が不足したことに伴い、取り崩しを行ったためである。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％の範囲が適正とされており、今年度においてはその額を確保できている。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近年、多発している自然災害などの臨時的財政需要に対応できるように、引き続き、財政調整基金の残高の確保に努める必要がある。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これは、全体の地方債の元利償還金は減少しているが、地域情報通信基盤整備事業等の大型事業の償還が開始されたことにより、取り崩しを行ったためである。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柔軟な財政運営を行うためには、標準財政規模の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％程度は減債基金を保有する必要があると考えられる。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この適正とされる基準に近づけられるように徹底した事務事業等の見直しを図り、公債費等の歳出抑制に努めていく。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23,736
23,627
139.42
24,683,036
23,706,650
776,982
12,548,667
22,940,138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引く地方経済の低迷や少子高齢化に伴う人口減少により地方税等の自主財源の確保が難しい状況が続き、歳入の多くを地方交付税等の依存財源に頼った財政基盤となっており、財政力指数は類似団体内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今後は、事業の峻別により、投資的経費等を抑制し、歳出の徹底的な見直しを図るとともに、新たな自主財源の発掘による歳入確保に努めていく。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人事院勧告による給与等の増、会計年度任用職員の勤勉手当支給開始などにより人件費が増加、分母である臨時財政対策債が減少、扶助費が増加したため、前年度比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また、近年の物価高騰により今後も経常的経費は増加するため、事務事業等の見直しを図り歳出抑制に努めていく。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61</xdr:row>
      <xdr:rowOff>91803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5373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52977</xdr:rowOff>
    </xdr:from>
    <xdr:to>
      <xdr:col>19</xdr:col>
      <xdr:colOff>133350</xdr:colOff>
      <xdr:row>60</xdr:row>
      <xdr:rowOff>166733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9977"/>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60</xdr:row>
      <xdr:rowOff>52977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34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127907</xdr:rowOff>
    </xdr:from>
    <xdr:to>
      <xdr:col>11</xdr:col>
      <xdr:colOff>31750</xdr:colOff>
      <xdr:row>60</xdr:row>
      <xdr:rowOff>11612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345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41003</xdr:rowOff>
    </xdr:from>
    <xdr:to>
      <xdr:col>23</xdr:col>
      <xdr:colOff>184150</xdr:colOff>
      <xdr:row>61</xdr:row>
      <xdr:rowOff>142603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115933</xdr:rowOff>
    </xdr:from>
    <xdr:to>
      <xdr:col>19</xdr:col>
      <xdr:colOff>184150</xdr:colOff>
      <xdr:row>61</xdr:row>
      <xdr:rowOff>46083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30860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2177</xdr:rowOff>
    </xdr:from>
    <xdr:to>
      <xdr:col>15</xdr:col>
      <xdr:colOff>133350</xdr:colOff>
      <xdr:row>60</xdr:row>
      <xdr:rowOff>103777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113954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77107</xdr:rowOff>
    </xdr:from>
    <xdr:to>
      <xdr:col>11</xdr:col>
      <xdr:colOff>82550</xdr:colOff>
      <xdr:row>60</xdr:row>
      <xdr:rowOff>7257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163484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132262</xdr:rowOff>
    </xdr:from>
    <xdr:to>
      <xdr:col>7</xdr:col>
      <xdr:colOff>31750</xdr:colOff>
      <xdr:row>60</xdr:row>
      <xdr:rowOff>62412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72589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年を経過するが、未だに旧町ごとに多くの施設を有し、多くの施設の管理運営費を要しているため、類似団体内平均を大きく上回っている。なお、算出分母となる人口については緩やかな減少が続いている。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今後は、公共施設等総合管理計画（個別施設計画）に基づく施設の統廃合・集約化を行うとともに、指定管理者制度等の活用による施設管理コストの削減に努めていく。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68419</xdr:rowOff>
    </xdr:from>
    <xdr:to>
      <xdr:col>23</xdr:col>
      <xdr:colOff>133350</xdr:colOff>
      <xdr:row>81</xdr:row>
      <xdr:rowOff>73231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5869"/>
          <a:ext cx="8382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68419</xdr:rowOff>
    </xdr:from>
    <xdr:to>
      <xdr:col>19</xdr:col>
      <xdr:colOff>133350</xdr:colOff>
      <xdr:row>81</xdr:row>
      <xdr:rowOff>68751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55869"/>
          <a:ext cx="8890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66677</xdr:rowOff>
    </xdr:from>
    <xdr:to>
      <xdr:col>15</xdr:col>
      <xdr:colOff>82550</xdr:colOff>
      <xdr:row>81</xdr:row>
      <xdr:rowOff>68751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4127"/>
          <a:ext cx="889000" cy="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65038</xdr:rowOff>
    </xdr:from>
    <xdr:to>
      <xdr:col>11</xdr:col>
      <xdr:colOff>31750</xdr:colOff>
      <xdr:row>81</xdr:row>
      <xdr:rowOff>66677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2488"/>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22431</xdr:rowOff>
    </xdr:from>
    <xdr:to>
      <xdr:col>23</xdr:col>
      <xdr:colOff>184150</xdr:colOff>
      <xdr:row>81</xdr:row>
      <xdr:rowOff>124031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70708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17619</xdr:rowOff>
    </xdr:from>
    <xdr:to>
      <xdr:col>19</xdr:col>
      <xdr:colOff>184150</xdr:colOff>
      <xdr:row>81</xdr:row>
      <xdr:rowOff>119219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0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103996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17951</xdr:rowOff>
    </xdr:from>
    <xdr:to>
      <xdr:col>15</xdr:col>
      <xdr:colOff>133350</xdr:colOff>
      <xdr:row>81</xdr:row>
      <xdr:rowOff>119551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0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104328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9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15877</xdr:rowOff>
    </xdr:from>
    <xdr:to>
      <xdr:col>11</xdr:col>
      <xdr:colOff>82550</xdr:colOff>
      <xdr:row>81</xdr:row>
      <xdr:rowOff>117477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102254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14238</xdr:rowOff>
    </xdr:from>
    <xdr:to>
      <xdr:col>7</xdr:col>
      <xdr:colOff>31750</xdr:colOff>
      <xdr:row>81</xdr:row>
      <xdr:rowOff>115838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100615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8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級別標準職務の見直しにより、一定の昇給抑制が図られているため、全国市町村平均を下回り、長崎県下でも低い水準にある。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今後も、国の人事院勧告を尊重した適正な職員の給与水準の確保に努めるとともに、職員数の適正化による総人件費の抑制に努めていく。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13607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637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99786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154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99786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離島の特殊性や地理的要因などにより、農林水産部門や商工部門、消防部門に人を多く配置しているため、類似団体平均を大きく上回っている。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その一方で、壱岐市行財政改革「第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次」定員適正化計画に基づいた職員数の適正化に努めており、前年度に比べて職員数は減少しているが、人口の減少幅が大きいため数値は増加した。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163492</xdr:rowOff>
    </xdr:from>
    <xdr:to>
      <xdr:col>81</xdr:col>
      <xdr:colOff>44450</xdr:colOff>
      <xdr:row>63</xdr:row>
      <xdr:rowOff>13758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93392"/>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62</xdr:row>
      <xdr:rowOff>163492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74892"/>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144992</xdr:rowOff>
    </xdr:from>
    <xdr:to>
      <xdr:col>72</xdr:col>
      <xdr:colOff>203200</xdr:colOff>
      <xdr:row>62</xdr:row>
      <xdr:rowOff>151426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774892"/>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62</xdr:row>
      <xdr:rowOff>151426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58805"/>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106485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112692</xdr:rowOff>
    </xdr:from>
    <xdr:to>
      <xdr:col>77</xdr:col>
      <xdr:colOff>95250</xdr:colOff>
      <xdr:row>63</xdr:row>
      <xdr:rowOff>42842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27619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2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100626</xdr:rowOff>
    </xdr:from>
    <xdr:to>
      <xdr:col>68</xdr:col>
      <xdr:colOff>203200</xdr:colOff>
      <xdr:row>63</xdr:row>
      <xdr:rowOff>30776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15553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年度単年度比率は減少したが、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ヵ年平均でみると、昨年に比べ、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要因として、元利償還金は増加しているが、普通交付税額や臨時財政対策債発行可能額が大幅に減少したためである。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37</xdr:row>
      <xdr:rowOff>3916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349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1137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36</xdr:row>
      <xdr:rowOff>141182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143192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338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92392</xdr:rowOff>
    </xdr:from>
    <xdr:to>
      <xdr:col>64</xdr:col>
      <xdr:colOff>152400</xdr:colOff>
      <xdr:row>37</xdr:row>
      <xdr:rowOff>22542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32719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地方債現在高は減少しているものの、臨時財政対策債や消防庁舎等整備に係る合併特例債の償還終了により基準財政需要額算入見込額が大幅に減少したことが考えられる。持続可能な財政基盤を確立するため、市債発行額を地方債の元金償還額以内に留めるように努め、将来にわたる負担の軽減を図るとともに、可能な限り地方債の繰上償還や基金への計画的な積立て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46919</xdr:rowOff>
    </xdr:from>
    <xdr:to>
      <xdr:col>81</xdr:col>
      <xdr:colOff>44450</xdr:colOff>
      <xdr:row>15</xdr:row>
      <xdr:rowOff>93839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18669"/>
          <a:ext cx="8382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46919</xdr:rowOff>
    </xdr:from>
    <xdr:to>
      <xdr:col>77</xdr:col>
      <xdr:colOff>44450</xdr:colOff>
      <xdr:row>15</xdr:row>
      <xdr:rowOff>48260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18669"/>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48260</xdr:rowOff>
    </xdr:from>
    <xdr:to>
      <xdr:col>72</xdr:col>
      <xdr:colOff>203200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200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104563</xdr:rowOff>
    </xdr:from>
    <xdr:to>
      <xdr:col>68</xdr:col>
      <xdr:colOff>152400</xdr:colOff>
      <xdr:row>16</xdr:row>
      <xdr:rowOff>67169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631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43039</xdr:rowOff>
    </xdr:from>
    <xdr:to>
      <xdr:col>81</xdr:col>
      <xdr:colOff>95250</xdr:colOff>
      <xdr:row>15</xdr:row>
      <xdr:rowOff>144639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15116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8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167569</xdr:rowOff>
    </xdr:from>
    <xdr:to>
      <xdr:col>77</xdr:col>
      <xdr:colOff>95250</xdr:colOff>
      <xdr:row>15</xdr:row>
      <xdr:rowOff>97719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82496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5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168910</xdr:rowOff>
    </xdr:from>
    <xdr:to>
      <xdr:col>73</xdr:col>
      <xdr:colOff>44450</xdr:colOff>
      <xdr:row>15</xdr:row>
      <xdr:rowOff>99060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83837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53763</xdr:rowOff>
    </xdr:from>
    <xdr:to>
      <xdr:col>68</xdr:col>
      <xdr:colOff>203200</xdr:colOff>
      <xdr:row>15</xdr:row>
      <xdr:rowOff>155363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165540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9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16369</xdr:rowOff>
    </xdr:from>
    <xdr:to>
      <xdr:col>64</xdr:col>
      <xdr:colOff>152400</xdr:colOff>
      <xdr:row>16</xdr:row>
      <xdr:rowOff>117969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128146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2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23,736
23,627
139.42
24,683,036
23,706,650
776,982
12,548,667
22,940,138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壱岐市行財政改革「第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次」定員適正化計画に基づいた職員数の適正化に努めており、前年度に比べて減少しているが、算定分母となる経常一般財源の減少により、経常収支比率は前年度比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3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新型コロナウイルス関連事業の経費が減少したことで、経常収支比率は前年度比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また、合併後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経過するが、未だに旧町ごとに多くの施設を有し、多額の管理運営費を要しており、他の類似団体内平均より高くなっている。今後、公共施設等総合管理計画に基づく施設の統廃合・集約化を行うとともに、指定管理者制度等の活用による施設管理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37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1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幼児教育・保育の無償化により、児童福祉費の増加や障害者関連経費にかかる扶助費が増加しているため、前年度比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54</xdr:row>
      <xdr:rowOff>148772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137885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9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その他の経費にかかる経常収支比率は類似団体内平均を下回っている。主な経費として、公営企業会計に対する繰出金が挙げられるが、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年度から法適用となった下水道事業（漁業集落・公共下水）について、令和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年度までは繰出金で分析していたが、令和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年度から補助費等で分析を行ったことに伴い、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25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6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55</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6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158750</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44450</xdr:rowOff>
    </xdr:from>
    <xdr:to>
      <xdr:col>82</xdr:col>
      <xdr:colOff>158750</xdr:colOff>
      <xdr:row>55</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107950</xdr:rowOff>
    </xdr:from>
    <xdr:to>
      <xdr:col>69</xdr:col>
      <xdr:colOff>142875</xdr:colOff>
      <xdr:row>56</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補助費等にかかる経常収支比率は類似団体内平均を下回っているが、令和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年度から法適用となった下水道事業（漁業集落・公共下水）について、令和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年度までは繰出金で分析していたが、令和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年度から補助費等で分析を行ったことに伴い、前年度比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補助金については、補助金検討委員会の答申に沿った見直しを図るとともに、今後も公益性・必要性・妥当性・費用対効果について十分な検証を行い、適正化に向けた見直しを行っていく。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03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254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臨時財政対策債や辺地対策事業債、過疎対策事業債、合併特例事業債の償還終了に伴い、前年度比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今後も公債費負担は減少していく見込みであるが、交付税措置の有利な地方債の活用や繰上償還等の実施により、更なる健全な財政運営に努めていく。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123190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59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123190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0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21607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158766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97807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算定分子である経常の人件費が増加した一方、算定分母となる臨時財政対策債が減少したことにより、前年度比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増加することとなった。今後は、普通交付税算定の測定単位である人口の減少など、経常一般財源の歳入見込みは厳しさを増していくことから、徹底した事務事業等の見直しを図り、経常的経費の歳出抑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77</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56615"/>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971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75</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240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24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xdr:rowOff>
    </xdr:from>
    <xdr:to>
      <xdr:col>69</xdr:col>
      <xdr:colOff>142875</xdr:colOff>
      <xdr:row>75</xdr:row>
      <xdr:rowOff>116078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126255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76117</xdr:rowOff>
    </xdr:from>
    <xdr:to>
      <xdr:col>29</xdr:col>
      <xdr:colOff>127000</xdr:colOff>
      <xdr:row>15</xdr:row>
      <xdr:rowOff>63449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524042"/>
          <a:ext cx="647700" cy="158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63449</xdr:rowOff>
    </xdr:from>
    <xdr:to>
      <xdr:col>26</xdr:col>
      <xdr:colOff>50800</xdr:colOff>
      <xdr:row>15</xdr:row>
      <xdr:rowOff>104388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82824"/>
          <a:ext cx="698500" cy="40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104388</xdr:rowOff>
    </xdr:from>
    <xdr:to>
      <xdr:col>22</xdr:col>
      <xdr:colOff>114300</xdr:colOff>
      <xdr:row>15</xdr:row>
      <xdr:rowOff>124209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23763"/>
          <a:ext cx="698500" cy="19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124209</xdr:rowOff>
    </xdr:from>
    <xdr:to>
      <xdr:col>18</xdr:col>
      <xdr:colOff>177800</xdr:colOff>
      <xdr:row>15</xdr:row>
      <xdr:rowOff>157299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43584"/>
          <a:ext cx="698500" cy="3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25317</xdr:rowOff>
    </xdr:from>
    <xdr:to>
      <xdr:col>29</xdr:col>
      <xdr:colOff>177800</xdr:colOff>
      <xdr:row>14</xdr:row>
      <xdr:rowOff>126917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47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41844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1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12649</xdr:rowOff>
    </xdr:from>
    <xdr:to>
      <xdr:col>26</xdr:col>
      <xdr:colOff>101600</xdr:colOff>
      <xdr:row>15</xdr:row>
      <xdr:rowOff>114249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32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124426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00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53588</xdr:rowOff>
    </xdr:from>
    <xdr:to>
      <xdr:col>22</xdr:col>
      <xdr:colOff>165100</xdr:colOff>
      <xdr:row>15</xdr:row>
      <xdr:rowOff>155188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7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165365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4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73409</xdr:rowOff>
    </xdr:from>
    <xdr:to>
      <xdr:col>19</xdr:col>
      <xdr:colOff>38100</xdr:colOff>
      <xdr:row>16</xdr:row>
      <xdr:rowOff>3559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9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6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106499</xdr:rowOff>
    </xdr:from>
    <xdr:to>
      <xdr:col>15</xdr:col>
      <xdr:colOff>101600</xdr:colOff>
      <xdr:row>16</xdr:row>
      <xdr:rowOff>36649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2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46826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9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20114</xdr:rowOff>
    </xdr:from>
    <xdr:to>
      <xdr:col>29</xdr:col>
      <xdr:colOff>127000</xdr:colOff>
      <xdr:row>38</xdr:row>
      <xdr:rowOff>23741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87714"/>
          <a:ext cx="647700" cy="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8518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61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20114</xdr:rowOff>
    </xdr:from>
    <xdr:to>
      <xdr:col>26</xdr:col>
      <xdr:colOff>50800</xdr:colOff>
      <xdr:row>38</xdr:row>
      <xdr:rowOff>46102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87714"/>
          <a:ext cx="698500" cy="25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46102</xdr:rowOff>
    </xdr:from>
    <xdr:to>
      <xdr:col>22</xdr:col>
      <xdr:colOff>114300</xdr:colOff>
      <xdr:row>38</xdr:row>
      <xdr:rowOff>58521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3702"/>
          <a:ext cx="698500" cy="12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58521</xdr:rowOff>
    </xdr:from>
    <xdr:to>
      <xdr:col>18</xdr:col>
      <xdr:colOff>177800</xdr:colOff>
      <xdr:row>38</xdr:row>
      <xdr:rowOff>68119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6121"/>
          <a:ext cx="698500" cy="9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315841</xdr:rowOff>
    </xdr:from>
    <xdr:to>
      <xdr:col>29</xdr:col>
      <xdr:colOff>177800</xdr:colOff>
      <xdr:row>38</xdr:row>
      <xdr:rowOff>74541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160918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312214</xdr:rowOff>
    </xdr:from>
    <xdr:to>
      <xdr:col>26</xdr:col>
      <xdr:colOff>101600</xdr:colOff>
      <xdr:row>38</xdr:row>
      <xdr:rowOff>70914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81091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338202</xdr:rowOff>
    </xdr:from>
    <xdr:to>
      <xdr:col>22</xdr:col>
      <xdr:colOff>165100</xdr:colOff>
      <xdr:row>38</xdr:row>
      <xdr:rowOff>96902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107079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7721</xdr:rowOff>
    </xdr:from>
    <xdr:to>
      <xdr:col>19</xdr:col>
      <xdr:colOff>38100</xdr:colOff>
      <xdr:row>38</xdr:row>
      <xdr:rowOff>109321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5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94098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17319</xdr:rowOff>
    </xdr:from>
    <xdr:to>
      <xdr:col>15</xdr:col>
      <xdr:colOff>101600</xdr:colOff>
      <xdr:row>38</xdr:row>
      <xdr:rowOff>118919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4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103696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23,736
23,627
139.42
24,683,036
23,706,650
776,982
12,548,667
22,940,138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145067</xdr:rowOff>
    </xdr:from>
    <xdr:to>
      <xdr:col>24</xdr:col>
      <xdr:colOff>63500</xdr:colOff>
      <xdr:row>33</xdr:row>
      <xdr:rowOff>33706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60017"/>
          <a:ext cx="838200" cy="2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33706</xdr:rowOff>
    </xdr:from>
    <xdr:to>
      <xdr:col>19</xdr:col>
      <xdr:colOff>177800</xdr:colOff>
      <xdr:row>33</xdr:row>
      <xdr:rowOff>77630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91556"/>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77630</xdr:rowOff>
    </xdr:from>
    <xdr:to>
      <xdr:col>15</xdr:col>
      <xdr:colOff>50800</xdr:colOff>
      <xdr:row>33</xdr:row>
      <xdr:rowOff>99390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35480"/>
          <a:ext cx="889000" cy="2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99390</xdr:rowOff>
    </xdr:from>
    <xdr:to>
      <xdr:col>10</xdr:col>
      <xdr:colOff>114300</xdr:colOff>
      <xdr:row>33</xdr:row>
      <xdr:rowOff>143619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57240"/>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94267</xdr:rowOff>
    </xdr:from>
    <xdr:to>
      <xdr:col>24</xdr:col>
      <xdr:colOff>114300</xdr:colOff>
      <xdr:row>32</xdr:row>
      <xdr:rowOff>24417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117144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154356</xdr:rowOff>
    </xdr:from>
    <xdr:to>
      <xdr:col>20</xdr:col>
      <xdr:colOff>38100</xdr:colOff>
      <xdr:row>33</xdr:row>
      <xdr:rowOff>84506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101033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1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26830</xdr:rowOff>
    </xdr:from>
    <xdr:to>
      <xdr:col>15</xdr:col>
      <xdr:colOff>101600</xdr:colOff>
      <xdr:row>33</xdr:row>
      <xdr:rowOff>128430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144957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5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48590</xdr:rowOff>
    </xdr:from>
    <xdr:to>
      <xdr:col>10</xdr:col>
      <xdr:colOff>165100</xdr:colOff>
      <xdr:row>33</xdr:row>
      <xdr:rowOff>150190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166717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8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92819</xdr:rowOff>
    </xdr:from>
    <xdr:to>
      <xdr:col>6</xdr:col>
      <xdr:colOff>38100</xdr:colOff>
      <xdr:row>34</xdr:row>
      <xdr:rowOff>22969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39496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2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106538</xdr:rowOff>
    </xdr:from>
    <xdr:to>
      <xdr:col>24</xdr:col>
      <xdr:colOff>63500</xdr:colOff>
      <xdr:row>58</xdr:row>
      <xdr:rowOff>107993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0638"/>
          <a:ext cx="838200" cy="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106338</xdr:rowOff>
    </xdr:from>
    <xdr:to>
      <xdr:col>19</xdr:col>
      <xdr:colOff>177800</xdr:colOff>
      <xdr:row>58</xdr:row>
      <xdr:rowOff>107993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0438"/>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106338</xdr:rowOff>
    </xdr:from>
    <xdr:to>
      <xdr:col>15</xdr:col>
      <xdr:colOff>50800</xdr:colOff>
      <xdr:row>58</xdr:row>
      <xdr:rowOff>107746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0438"/>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107746</xdr:rowOff>
    </xdr:from>
    <xdr:to>
      <xdr:col>10</xdr:col>
      <xdr:colOff>114300</xdr:colOff>
      <xdr:row>58</xdr:row>
      <xdr:rowOff>108268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184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55738</xdr:rowOff>
    </xdr:from>
    <xdr:to>
      <xdr:col>24</xdr:col>
      <xdr:colOff>114300</xdr:colOff>
      <xdr:row>58</xdr:row>
      <xdr:rowOff>157338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57193</xdr:rowOff>
    </xdr:from>
    <xdr:to>
      <xdr:col>20</xdr:col>
      <xdr:colOff>38100</xdr:colOff>
      <xdr:row>58</xdr:row>
      <xdr:rowOff>158793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3870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55538</xdr:rowOff>
    </xdr:from>
    <xdr:to>
      <xdr:col>15</xdr:col>
      <xdr:colOff>101600</xdr:colOff>
      <xdr:row>58</xdr:row>
      <xdr:rowOff>157138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56946</xdr:rowOff>
    </xdr:from>
    <xdr:to>
      <xdr:col>10</xdr:col>
      <xdr:colOff>165100</xdr:colOff>
      <xdr:row>58</xdr:row>
      <xdr:rowOff>158546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3623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57468</xdr:rowOff>
    </xdr:from>
    <xdr:to>
      <xdr:col>6</xdr:col>
      <xdr:colOff>38100</xdr:colOff>
      <xdr:row>58</xdr:row>
      <xdr:rowOff>159068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4145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29908</xdr:rowOff>
    </xdr:from>
    <xdr:to>
      <xdr:col>24</xdr:col>
      <xdr:colOff>63500</xdr:colOff>
      <xdr:row>78</xdr:row>
      <xdr:rowOff>57111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03008"/>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29908</xdr:rowOff>
    </xdr:from>
    <xdr:to>
      <xdr:col>19</xdr:col>
      <xdr:colOff>177800</xdr:colOff>
      <xdr:row>78</xdr:row>
      <xdr:rowOff>53899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03008"/>
          <a:ext cx="8890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53899</xdr:rowOff>
    </xdr:from>
    <xdr:to>
      <xdr:col>15</xdr:col>
      <xdr:colOff>50800</xdr:colOff>
      <xdr:row>78</xdr:row>
      <xdr:rowOff>57607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26999"/>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57607</xdr:rowOff>
    </xdr:from>
    <xdr:to>
      <xdr:col>10</xdr:col>
      <xdr:colOff>114300</xdr:colOff>
      <xdr:row>78</xdr:row>
      <xdr:rowOff>73952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0707"/>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6311</xdr:rowOff>
    </xdr:from>
    <xdr:to>
      <xdr:col>24</xdr:col>
      <xdr:colOff>114300</xdr:colOff>
      <xdr:row>78</xdr:row>
      <xdr:rowOff>107911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156188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150558</xdr:rowOff>
    </xdr:from>
    <xdr:to>
      <xdr:col>20</xdr:col>
      <xdr:colOff>38100</xdr:colOff>
      <xdr:row>78</xdr:row>
      <xdr:rowOff>80708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97235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2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3099</xdr:rowOff>
    </xdr:from>
    <xdr:to>
      <xdr:col>15</xdr:col>
      <xdr:colOff>101600</xdr:colOff>
      <xdr:row>78</xdr:row>
      <xdr:rowOff>104699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121226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6807</xdr:rowOff>
    </xdr:from>
    <xdr:to>
      <xdr:col>10</xdr:col>
      <xdr:colOff>165100</xdr:colOff>
      <xdr:row>78</xdr:row>
      <xdr:rowOff>108407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124934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23152</xdr:rowOff>
    </xdr:from>
    <xdr:to>
      <xdr:col>6</xdr:col>
      <xdr:colOff>38100</xdr:colOff>
      <xdr:row>78</xdr:row>
      <xdr:rowOff>124752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141279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74146</xdr:rowOff>
    </xdr:from>
    <xdr:to>
      <xdr:col>24</xdr:col>
      <xdr:colOff>63500</xdr:colOff>
      <xdr:row>95</xdr:row>
      <xdr:rowOff>98499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61896"/>
          <a:ext cx="8382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98499</xdr:rowOff>
    </xdr:from>
    <xdr:to>
      <xdr:col>19</xdr:col>
      <xdr:colOff>177800</xdr:colOff>
      <xdr:row>96</xdr:row>
      <xdr:rowOff>13810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6249"/>
          <a:ext cx="889000" cy="8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13810</xdr:rowOff>
    </xdr:from>
    <xdr:to>
      <xdr:col>15</xdr:col>
      <xdr:colOff>50800</xdr:colOff>
      <xdr:row>96</xdr:row>
      <xdr:rowOff>125374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73010"/>
          <a:ext cx="889000" cy="1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118593</xdr:rowOff>
    </xdr:from>
    <xdr:to>
      <xdr:col>10</xdr:col>
      <xdr:colOff>114300</xdr:colOff>
      <xdr:row>96</xdr:row>
      <xdr:rowOff>125374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77793"/>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23346</xdr:rowOff>
    </xdr:from>
    <xdr:to>
      <xdr:col>24</xdr:col>
      <xdr:colOff>114300</xdr:colOff>
      <xdr:row>95</xdr:row>
      <xdr:rowOff>124946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46223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47699</xdr:rowOff>
    </xdr:from>
    <xdr:to>
      <xdr:col>20</xdr:col>
      <xdr:colOff>38100</xdr:colOff>
      <xdr:row>95</xdr:row>
      <xdr:rowOff>149299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165826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1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134460</xdr:rowOff>
    </xdr:from>
    <xdr:to>
      <xdr:col>15</xdr:col>
      <xdr:colOff>101600</xdr:colOff>
      <xdr:row>96</xdr:row>
      <xdr:rowOff>64610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81137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9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74574</xdr:rowOff>
    </xdr:from>
    <xdr:to>
      <xdr:col>10</xdr:col>
      <xdr:colOff>165100</xdr:colOff>
      <xdr:row>97</xdr:row>
      <xdr:rowOff>4724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167301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2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67793</xdr:rowOff>
    </xdr:from>
    <xdr:to>
      <xdr:col>6</xdr:col>
      <xdr:colOff>38100</xdr:colOff>
      <xdr:row>96</xdr:row>
      <xdr:rowOff>169393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14470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53815</xdr:rowOff>
    </xdr:from>
    <xdr:to>
      <xdr:col>55</xdr:col>
      <xdr:colOff>0</xdr:colOff>
      <xdr:row>36</xdr:row>
      <xdr:rowOff>71071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6015"/>
          <a:ext cx="838200" cy="1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71071</xdr:rowOff>
    </xdr:from>
    <xdr:to>
      <xdr:col>50</xdr:col>
      <xdr:colOff>114300</xdr:colOff>
      <xdr:row>36</xdr:row>
      <xdr:rowOff>116370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3271"/>
          <a:ext cx="889000" cy="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22268</xdr:rowOff>
    </xdr:from>
    <xdr:to>
      <xdr:col>45</xdr:col>
      <xdr:colOff>177800</xdr:colOff>
      <xdr:row>36</xdr:row>
      <xdr:rowOff>116370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94468"/>
          <a:ext cx="889000" cy="9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137865</xdr:rowOff>
    </xdr:from>
    <xdr:to>
      <xdr:col>41</xdr:col>
      <xdr:colOff>50800</xdr:colOff>
      <xdr:row>36</xdr:row>
      <xdr:rowOff>22268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67165"/>
          <a:ext cx="889000" cy="2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3015</xdr:rowOff>
    </xdr:from>
    <xdr:to>
      <xdr:col>55</xdr:col>
      <xdr:colOff>50800</xdr:colOff>
      <xdr:row>36</xdr:row>
      <xdr:rowOff>104615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25892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20271</xdr:rowOff>
    </xdr:from>
    <xdr:to>
      <xdr:col>50</xdr:col>
      <xdr:colOff>165100</xdr:colOff>
      <xdr:row>36</xdr:row>
      <xdr:rowOff>121871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138398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65570</xdr:rowOff>
    </xdr:from>
    <xdr:to>
      <xdr:col>46</xdr:col>
      <xdr:colOff>38100</xdr:colOff>
      <xdr:row>36</xdr:row>
      <xdr:rowOff>167170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12247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1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142918</xdr:rowOff>
    </xdr:from>
    <xdr:to>
      <xdr:col>41</xdr:col>
      <xdr:colOff>101600</xdr:colOff>
      <xdr:row>36</xdr:row>
      <xdr:rowOff>73068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89595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1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87065</xdr:rowOff>
    </xdr:from>
    <xdr:to>
      <xdr:col>36</xdr:col>
      <xdr:colOff>165100</xdr:colOff>
      <xdr:row>35</xdr:row>
      <xdr:rowOff>17215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33742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9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23823</xdr:rowOff>
    </xdr:from>
    <xdr:to>
      <xdr:col>55</xdr:col>
      <xdr:colOff>0</xdr:colOff>
      <xdr:row>56</xdr:row>
      <xdr:rowOff>41951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25023"/>
          <a:ext cx="8382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24312</xdr:rowOff>
    </xdr:from>
    <xdr:to>
      <xdr:col>50</xdr:col>
      <xdr:colOff>114300</xdr:colOff>
      <xdr:row>56</xdr:row>
      <xdr:rowOff>41951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2551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24312</xdr:rowOff>
    </xdr:from>
    <xdr:to>
      <xdr:col>45</xdr:col>
      <xdr:colOff>177800</xdr:colOff>
      <xdr:row>56</xdr:row>
      <xdr:rowOff>99754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25512"/>
          <a:ext cx="889000" cy="7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88096</xdr:rowOff>
    </xdr:from>
    <xdr:to>
      <xdr:col>41</xdr:col>
      <xdr:colOff>50800</xdr:colOff>
      <xdr:row>56</xdr:row>
      <xdr:rowOff>99754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17846"/>
          <a:ext cx="889000" cy="1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144473</xdr:rowOff>
    </xdr:from>
    <xdr:to>
      <xdr:col>55</xdr:col>
      <xdr:colOff>50800</xdr:colOff>
      <xdr:row>56</xdr:row>
      <xdr:rowOff>74623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167350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162601</xdr:rowOff>
    </xdr:from>
    <xdr:to>
      <xdr:col>50</xdr:col>
      <xdr:colOff>165100</xdr:colOff>
      <xdr:row>56</xdr:row>
      <xdr:rowOff>92751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9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109278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144962</xdr:rowOff>
    </xdr:from>
    <xdr:to>
      <xdr:col>46</xdr:col>
      <xdr:colOff>38100</xdr:colOff>
      <xdr:row>56</xdr:row>
      <xdr:rowOff>75112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91639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4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48954</xdr:rowOff>
    </xdr:from>
    <xdr:to>
      <xdr:col>41</xdr:col>
      <xdr:colOff>101600</xdr:colOff>
      <xdr:row>56</xdr:row>
      <xdr:rowOff>150554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141681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37296</xdr:rowOff>
    </xdr:from>
    <xdr:to>
      <xdr:col>36</xdr:col>
      <xdr:colOff>165100</xdr:colOff>
      <xdr:row>55</xdr:row>
      <xdr:rowOff>138896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155423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96441</xdr:rowOff>
    </xdr:from>
    <xdr:to>
      <xdr:col>55</xdr:col>
      <xdr:colOff>0</xdr:colOff>
      <xdr:row>78</xdr:row>
      <xdr:rowOff>154059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69541"/>
          <a:ext cx="838200" cy="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96441</xdr:rowOff>
    </xdr:from>
    <xdr:to>
      <xdr:col>50</xdr:col>
      <xdr:colOff>114300</xdr:colOff>
      <xdr:row>79</xdr:row>
      <xdr:rowOff>53180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69541"/>
          <a:ext cx="889000" cy="12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48837</xdr:rowOff>
    </xdr:from>
    <xdr:to>
      <xdr:col>45</xdr:col>
      <xdr:colOff>177800</xdr:colOff>
      <xdr:row>79</xdr:row>
      <xdr:rowOff>53180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9338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121727</xdr:rowOff>
    </xdr:from>
    <xdr:to>
      <xdr:col>41</xdr:col>
      <xdr:colOff>50800</xdr:colOff>
      <xdr:row>79</xdr:row>
      <xdr:rowOff>48837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94827"/>
          <a:ext cx="8890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103259</xdr:rowOff>
    </xdr:from>
    <xdr:to>
      <xdr:col>55</xdr:col>
      <xdr:colOff>50800</xdr:colOff>
      <xdr:row>79</xdr:row>
      <xdr:rowOff>33409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18186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45641</xdr:rowOff>
    </xdr:from>
    <xdr:to>
      <xdr:col>50</xdr:col>
      <xdr:colOff>165100</xdr:colOff>
      <xdr:row>78</xdr:row>
      <xdr:rowOff>147241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138368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1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2380</xdr:rowOff>
    </xdr:from>
    <xdr:to>
      <xdr:col>46</xdr:col>
      <xdr:colOff>38100</xdr:colOff>
      <xdr:row>79</xdr:row>
      <xdr:rowOff>103980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95107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3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169487</xdr:rowOff>
    </xdr:from>
    <xdr:to>
      <xdr:col>41</xdr:col>
      <xdr:colOff>101600</xdr:colOff>
      <xdr:row>79</xdr:row>
      <xdr:rowOff>99637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90764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3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70927</xdr:rowOff>
    </xdr:from>
    <xdr:to>
      <xdr:col>36</xdr:col>
      <xdr:colOff>165100</xdr:colOff>
      <xdr:row>79</xdr:row>
      <xdr:rowOff>1077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90745</xdr:rowOff>
    </xdr:from>
    <xdr:to>
      <xdr:col>55</xdr:col>
      <xdr:colOff>0</xdr:colOff>
      <xdr:row>95</xdr:row>
      <xdr:rowOff>142506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78495"/>
          <a:ext cx="8382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55592</xdr:rowOff>
    </xdr:from>
    <xdr:to>
      <xdr:col>50</xdr:col>
      <xdr:colOff>114300</xdr:colOff>
      <xdr:row>95</xdr:row>
      <xdr:rowOff>142506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43342"/>
          <a:ext cx="8890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55592</xdr:rowOff>
    </xdr:from>
    <xdr:to>
      <xdr:col>45</xdr:col>
      <xdr:colOff>177800</xdr:colOff>
      <xdr:row>95</xdr:row>
      <xdr:rowOff>150169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43342"/>
          <a:ext cx="889000" cy="9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32429</xdr:rowOff>
    </xdr:from>
    <xdr:to>
      <xdr:col>41</xdr:col>
      <xdr:colOff>50800</xdr:colOff>
      <xdr:row>95</xdr:row>
      <xdr:rowOff>150169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20179"/>
          <a:ext cx="889000" cy="1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39945</xdr:rowOff>
    </xdr:from>
    <xdr:to>
      <xdr:col>55</xdr:col>
      <xdr:colOff>50800</xdr:colOff>
      <xdr:row>95</xdr:row>
      <xdr:rowOff>141545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62822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7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91706</xdr:rowOff>
    </xdr:from>
    <xdr:to>
      <xdr:col>50</xdr:col>
      <xdr:colOff>165100</xdr:colOff>
      <xdr:row>96</xdr:row>
      <xdr:rowOff>21856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38383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5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4792</xdr:rowOff>
    </xdr:from>
    <xdr:to>
      <xdr:col>46</xdr:col>
      <xdr:colOff>38100</xdr:colOff>
      <xdr:row>95</xdr:row>
      <xdr:rowOff>106392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122919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99369</xdr:rowOff>
    </xdr:from>
    <xdr:to>
      <xdr:col>41</xdr:col>
      <xdr:colOff>101600</xdr:colOff>
      <xdr:row>96</xdr:row>
      <xdr:rowOff>29519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46046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6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153079</xdr:rowOff>
    </xdr:from>
    <xdr:to>
      <xdr:col>36</xdr:col>
      <xdr:colOff>165100</xdr:colOff>
      <xdr:row>95</xdr:row>
      <xdr:rowOff>83229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99756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63250</xdr:rowOff>
    </xdr:from>
    <xdr:to>
      <xdr:col>85</xdr:col>
      <xdr:colOff>127000</xdr:colOff>
      <xdr:row>39</xdr:row>
      <xdr:rowOff>81799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9800"/>
          <a:ext cx="8382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63250</xdr:rowOff>
    </xdr:from>
    <xdr:to>
      <xdr:col>81</xdr:col>
      <xdr:colOff>50800</xdr:colOff>
      <xdr:row>39</xdr:row>
      <xdr:rowOff>72080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9800"/>
          <a:ext cx="889000" cy="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56186</xdr:rowOff>
    </xdr:from>
    <xdr:to>
      <xdr:col>76</xdr:col>
      <xdr:colOff>114300</xdr:colOff>
      <xdr:row>39</xdr:row>
      <xdr:rowOff>72080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42736"/>
          <a:ext cx="889000" cy="1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23320</xdr:rowOff>
    </xdr:from>
    <xdr:to>
      <xdr:col>71</xdr:col>
      <xdr:colOff>177800</xdr:colOff>
      <xdr:row>39</xdr:row>
      <xdr:rowOff>56186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09870"/>
          <a:ext cx="889000" cy="3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30999</xdr:rowOff>
    </xdr:from>
    <xdr:to>
      <xdr:col>85</xdr:col>
      <xdr:colOff>177800</xdr:colOff>
      <xdr:row>39</xdr:row>
      <xdr:rowOff>132599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12450</xdr:rowOff>
    </xdr:from>
    <xdr:to>
      <xdr:col>81</xdr:col>
      <xdr:colOff>101600</xdr:colOff>
      <xdr:row>39</xdr:row>
      <xdr:rowOff>114050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130577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7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21280</xdr:rowOff>
    </xdr:from>
    <xdr:to>
      <xdr:col>76</xdr:col>
      <xdr:colOff>165100</xdr:colOff>
      <xdr:row>39</xdr:row>
      <xdr:rowOff>122880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114007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5386</xdr:rowOff>
    </xdr:from>
    <xdr:to>
      <xdr:col>72</xdr:col>
      <xdr:colOff>38100</xdr:colOff>
      <xdr:row>39</xdr:row>
      <xdr:rowOff>106986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123513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143970</xdr:rowOff>
    </xdr:from>
    <xdr:to>
      <xdr:col>67</xdr:col>
      <xdr:colOff>101600</xdr:colOff>
      <xdr:row>39</xdr:row>
      <xdr:rowOff>74120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90647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3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11598</xdr:rowOff>
    </xdr:from>
    <xdr:to>
      <xdr:col>85</xdr:col>
      <xdr:colOff>127000</xdr:colOff>
      <xdr:row>77</xdr:row>
      <xdr:rowOff>16504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13248"/>
          <a:ext cx="8382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11598</xdr:rowOff>
    </xdr:from>
    <xdr:to>
      <xdr:col>81</xdr:col>
      <xdr:colOff>50800</xdr:colOff>
      <xdr:row>77</xdr:row>
      <xdr:rowOff>38036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13248"/>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38036</xdr:rowOff>
    </xdr:from>
    <xdr:to>
      <xdr:col>76</xdr:col>
      <xdr:colOff>114300</xdr:colOff>
      <xdr:row>77</xdr:row>
      <xdr:rowOff>49771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9686"/>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49771</xdr:rowOff>
    </xdr:from>
    <xdr:to>
      <xdr:col>71</xdr:col>
      <xdr:colOff>177800</xdr:colOff>
      <xdr:row>77</xdr:row>
      <xdr:rowOff>61793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51421"/>
          <a:ext cx="8890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137154</xdr:rowOff>
    </xdr:from>
    <xdr:to>
      <xdr:col>85</xdr:col>
      <xdr:colOff>177800</xdr:colOff>
      <xdr:row>77</xdr:row>
      <xdr:rowOff>67304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160031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1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132248</xdr:rowOff>
    </xdr:from>
    <xdr:to>
      <xdr:col>81</xdr:col>
      <xdr:colOff>101600</xdr:colOff>
      <xdr:row>77</xdr:row>
      <xdr:rowOff>62398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78924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3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158686</xdr:rowOff>
    </xdr:from>
    <xdr:to>
      <xdr:col>76</xdr:col>
      <xdr:colOff>165100</xdr:colOff>
      <xdr:row>77</xdr:row>
      <xdr:rowOff>88836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105364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6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170421</xdr:rowOff>
    </xdr:from>
    <xdr:to>
      <xdr:col>72</xdr:col>
      <xdr:colOff>38100</xdr:colOff>
      <xdr:row>77</xdr:row>
      <xdr:rowOff>100571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117098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7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10993</xdr:rowOff>
    </xdr:from>
    <xdr:to>
      <xdr:col>67</xdr:col>
      <xdr:colOff>101600</xdr:colOff>
      <xdr:row>77</xdr:row>
      <xdr:rowOff>112593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129120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105970</xdr:rowOff>
    </xdr:from>
    <xdr:to>
      <xdr:col>85</xdr:col>
      <xdr:colOff>127000</xdr:colOff>
      <xdr:row>98</xdr:row>
      <xdr:rowOff>120568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08070"/>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105970</xdr:rowOff>
    </xdr:from>
    <xdr:to>
      <xdr:col>81</xdr:col>
      <xdr:colOff>50800</xdr:colOff>
      <xdr:row>98</xdr:row>
      <xdr:rowOff>113278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08070"/>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96338</xdr:rowOff>
    </xdr:from>
    <xdr:to>
      <xdr:col>76</xdr:col>
      <xdr:colOff>114300</xdr:colOff>
      <xdr:row>98</xdr:row>
      <xdr:rowOff>113278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98438"/>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96338</xdr:rowOff>
    </xdr:from>
    <xdr:to>
      <xdr:col>71</xdr:col>
      <xdr:colOff>177800</xdr:colOff>
      <xdr:row>98</xdr:row>
      <xdr:rowOff>146616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98438"/>
          <a:ext cx="889000" cy="5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69768</xdr:rowOff>
    </xdr:from>
    <xdr:to>
      <xdr:col>85</xdr:col>
      <xdr:colOff>177800</xdr:colOff>
      <xdr:row>98</xdr:row>
      <xdr:rowOff>171368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29145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55170</xdr:rowOff>
    </xdr:from>
    <xdr:to>
      <xdr:col>81</xdr:col>
      <xdr:colOff>101600</xdr:colOff>
      <xdr:row>98</xdr:row>
      <xdr:rowOff>156770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3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62478</xdr:rowOff>
    </xdr:from>
    <xdr:to>
      <xdr:col>76</xdr:col>
      <xdr:colOff>165100</xdr:colOff>
      <xdr:row>98</xdr:row>
      <xdr:rowOff>164078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9155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3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45538</xdr:rowOff>
    </xdr:from>
    <xdr:to>
      <xdr:col>72</xdr:col>
      <xdr:colOff>38100</xdr:colOff>
      <xdr:row>98</xdr:row>
      <xdr:rowOff>147138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163665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95816</xdr:rowOff>
    </xdr:from>
    <xdr:to>
      <xdr:col>67</xdr:col>
      <xdr:colOff>101600</xdr:colOff>
      <xdr:row>99</xdr:row>
      <xdr:rowOff>25966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42493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34734</xdr:rowOff>
    </xdr:from>
    <xdr:to>
      <xdr:col>116</xdr:col>
      <xdr:colOff>63500</xdr:colOff>
      <xdr:row>59</xdr:row>
      <xdr:rowOff>34895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0284"/>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34895</xdr:rowOff>
    </xdr:from>
    <xdr:to>
      <xdr:col>111</xdr:col>
      <xdr:colOff>177800</xdr:colOff>
      <xdr:row>59</xdr:row>
      <xdr:rowOff>35047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044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35047</xdr:rowOff>
    </xdr:from>
    <xdr:to>
      <xdr:col>107</xdr:col>
      <xdr:colOff>50800</xdr:colOff>
      <xdr:row>59</xdr:row>
      <xdr:rowOff>35245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0597"/>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29629</xdr:rowOff>
    </xdr:from>
    <xdr:to>
      <xdr:col>102</xdr:col>
      <xdr:colOff>114300</xdr:colOff>
      <xdr:row>59</xdr:row>
      <xdr:rowOff>35245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5179"/>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155384</xdr:rowOff>
    </xdr:from>
    <xdr:to>
      <xdr:col>116</xdr:col>
      <xdr:colOff>114300</xdr:colOff>
      <xdr:row>59</xdr:row>
      <xdr:rowOff>85534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155545</xdr:rowOff>
    </xdr:from>
    <xdr:to>
      <xdr:col>112</xdr:col>
      <xdr:colOff>38100</xdr:colOff>
      <xdr:row>59</xdr:row>
      <xdr:rowOff>85695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76822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155697</xdr:rowOff>
    </xdr:from>
    <xdr:to>
      <xdr:col>107</xdr:col>
      <xdr:colOff>101600</xdr:colOff>
      <xdr:row>59</xdr:row>
      <xdr:rowOff>85847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76974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155895</xdr:rowOff>
    </xdr:from>
    <xdr:to>
      <xdr:col>102</xdr:col>
      <xdr:colOff>165100</xdr:colOff>
      <xdr:row>59</xdr:row>
      <xdr:rowOff>86045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77172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150279</xdr:rowOff>
    </xdr:from>
    <xdr:to>
      <xdr:col>98</xdr:col>
      <xdr:colOff>38100</xdr:colOff>
      <xdr:row>59</xdr:row>
      <xdr:rowOff>80429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71556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17437</xdr:rowOff>
    </xdr:from>
    <xdr:to>
      <xdr:col>116</xdr:col>
      <xdr:colOff>63500</xdr:colOff>
      <xdr:row>74</xdr:row>
      <xdr:rowOff>20618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33287"/>
          <a:ext cx="838200" cy="17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17437</xdr:rowOff>
    </xdr:from>
    <xdr:to>
      <xdr:col>111</xdr:col>
      <xdr:colOff>177800</xdr:colOff>
      <xdr:row>73</xdr:row>
      <xdr:rowOff>166180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33287"/>
          <a:ext cx="889000" cy="1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166180</xdr:rowOff>
    </xdr:from>
    <xdr:to>
      <xdr:col>107</xdr:col>
      <xdr:colOff>50800</xdr:colOff>
      <xdr:row>74</xdr:row>
      <xdr:rowOff>62814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82030"/>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62814</xdr:rowOff>
    </xdr:from>
    <xdr:to>
      <xdr:col>102</xdr:col>
      <xdr:colOff>114300</xdr:colOff>
      <xdr:row>74</xdr:row>
      <xdr:rowOff>82817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50114"/>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141268</xdr:rowOff>
    </xdr:from>
    <xdr:to>
      <xdr:col>116</xdr:col>
      <xdr:colOff>114300</xdr:colOff>
      <xdr:row>74</xdr:row>
      <xdr:rowOff>71418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164145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0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138087</xdr:rowOff>
    </xdr:from>
    <xdr:to>
      <xdr:col>112</xdr:col>
      <xdr:colOff>38100</xdr:colOff>
      <xdr:row>73</xdr:row>
      <xdr:rowOff>68237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84764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115380</xdr:rowOff>
    </xdr:from>
    <xdr:to>
      <xdr:col>107</xdr:col>
      <xdr:colOff>101600</xdr:colOff>
      <xdr:row>74</xdr:row>
      <xdr:rowOff>45530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62057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12014</xdr:rowOff>
    </xdr:from>
    <xdr:to>
      <xdr:col>102</xdr:col>
      <xdr:colOff>165100</xdr:colOff>
      <xdr:row>74</xdr:row>
      <xdr:rowOff>113614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130141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32017</xdr:rowOff>
    </xdr:from>
    <xdr:to>
      <xdr:col>98</xdr:col>
      <xdr:colOff>38100</xdr:colOff>
      <xdr:row>74</xdr:row>
      <xdr:rowOff>133617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150144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9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職員数の適正化を図っているが、人事院勧告に伴う給与等の増、会計年度任用職員の勤勉手当支給開始に伴い決算額は増加した。決算額の増加に伴い人口の減少幅も大きいため、住民一人当たりのコスト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また、庁舎の一本化や旧町時代に建設された類似施設の統廃合が進んでおらず、職員の集約化・縮減に繋がっていないため、類似団体内平均と比べ高水準にある。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年度から法適用となった下水道事業（漁業集落・公共下水）について、令和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年度までは繰出金で分析していたが、令和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年度から補助費等で分析を行ったことに伴い、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年北部豪雨にかかる災害復旧工事）をピークに年々減少傾向にある。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臨時財政対策債や辺地対策事業債、過疎対策事業債、合併特例事業債の償還終了に伴い、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23,736
23,627
139.42
24,683,036
23,706,650
776,982
12,548,667
22,940,138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149034</xdr:rowOff>
    </xdr:from>
    <xdr:to>
      <xdr:col>24</xdr:col>
      <xdr:colOff>63500</xdr:colOff>
      <xdr:row>37</xdr:row>
      <xdr:rowOff>65024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1234"/>
          <a:ext cx="8382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65024</xdr:rowOff>
    </xdr:from>
    <xdr:to>
      <xdr:col>19</xdr:col>
      <xdr:colOff>177800</xdr:colOff>
      <xdr:row>37</xdr:row>
      <xdr:rowOff>98552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867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98552</xdr:rowOff>
    </xdr:from>
    <xdr:to>
      <xdr:col>15</xdr:col>
      <xdr:colOff>50800</xdr:colOff>
      <xdr:row>37</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22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121793</xdr:rowOff>
    </xdr:from>
    <xdr:to>
      <xdr:col>10</xdr:col>
      <xdr:colOff>114300</xdr:colOff>
      <xdr:row>37</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6544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98234</xdr:rowOff>
    </xdr:from>
    <xdr:to>
      <xdr:col>24</xdr:col>
      <xdr:colOff>114300</xdr:colOff>
      <xdr:row>37</xdr:row>
      <xdr:rowOff>28384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121111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14224</xdr:rowOff>
    </xdr:from>
    <xdr:to>
      <xdr:col>20</xdr:col>
      <xdr:colOff>38100</xdr:colOff>
      <xdr:row>37</xdr:row>
      <xdr:rowOff>115824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132351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47752</xdr:rowOff>
    </xdr:from>
    <xdr:to>
      <xdr:col>15</xdr:col>
      <xdr:colOff>101600</xdr:colOff>
      <xdr:row>37</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70993</xdr:rowOff>
    </xdr:from>
    <xdr:to>
      <xdr:col>10</xdr:col>
      <xdr:colOff>165100</xdr:colOff>
      <xdr:row>38</xdr:row>
      <xdr:rowOff>1143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17670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119380</xdr:rowOff>
    </xdr:from>
    <xdr:to>
      <xdr:col>6</xdr:col>
      <xdr:colOff>38100</xdr:colOff>
      <xdr:row>38</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66057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6181</xdr:rowOff>
    </xdr:from>
    <xdr:to>
      <xdr:col>24</xdr:col>
      <xdr:colOff>63500</xdr:colOff>
      <xdr:row>58</xdr:row>
      <xdr:rowOff>16744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0281"/>
          <a:ext cx="838200" cy="1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10315</xdr:rowOff>
    </xdr:from>
    <xdr:to>
      <xdr:col>19</xdr:col>
      <xdr:colOff>177800</xdr:colOff>
      <xdr:row>58</xdr:row>
      <xdr:rowOff>16744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415"/>
          <a:ext cx="8890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10315</xdr:rowOff>
    </xdr:from>
    <xdr:to>
      <xdr:col>15</xdr:col>
      <xdr:colOff>50800</xdr:colOff>
      <xdr:row>58</xdr:row>
      <xdr:rowOff>21553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4415"/>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89903</xdr:rowOff>
    </xdr:from>
    <xdr:to>
      <xdr:col>10</xdr:col>
      <xdr:colOff>114300</xdr:colOff>
      <xdr:row>58</xdr:row>
      <xdr:rowOff>21553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2553"/>
          <a:ext cx="889000" cy="1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126831</xdr:rowOff>
    </xdr:from>
    <xdr:to>
      <xdr:col>24</xdr:col>
      <xdr:colOff>114300</xdr:colOff>
      <xdr:row>58</xdr:row>
      <xdr:rowOff>56981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149708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137394</xdr:rowOff>
    </xdr:from>
    <xdr:to>
      <xdr:col>20</xdr:col>
      <xdr:colOff>38100</xdr:colOff>
      <xdr:row>58</xdr:row>
      <xdr:rowOff>67544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84071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130965</xdr:rowOff>
    </xdr:from>
    <xdr:to>
      <xdr:col>15</xdr:col>
      <xdr:colOff>101600</xdr:colOff>
      <xdr:row>58</xdr:row>
      <xdr:rowOff>61115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77642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142203</xdr:rowOff>
    </xdr:from>
    <xdr:to>
      <xdr:col>10</xdr:col>
      <xdr:colOff>165100</xdr:colOff>
      <xdr:row>58</xdr:row>
      <xdr:rowOff>72353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88880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39103</xdr:rowOff>
    </xdr:from>
    <xdr:to>
      <xdr:col>6</xdr:col>
      <xdr:colOff>38100</xdr:colOff>
      <xdr:row>57</xdr:row>
      <xdr:rowOff>140703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157230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47954</xdr:rowOff>
    </xdr:from>
    <xdr:to>
      <xdr:col>24</xdr:col>
      <xdr:colOff>63500</xdr:colOff>
      <xdr:row>76</xdr:row>
      <xdr:rowOff>75420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8154"/>
          <a:ext cx="838200" cy="2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75420</xdr:rowOff>
    </xdr:from>
    <xdr:to>
      <xdr:col>19</xdr:col>
      <xdr:colOff>177800</xdr:colOff>
      <xdr:row>76</xdr:row>
      <xdr:rowOff>143120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05620"/>
          <a:ext cx="889000" cy="6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110230</xdr:rowOff>
    </xdr:from>
    <xdr:to>
      <xdr:col>15</xdr:col>
      <xdr:colOff>50800</xdr:colOff>
      <xdr:row>76</xdr:row>
      <xdr:rowOff>143120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40430"/>
          <a:ext cx="889000" cy="3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110230</xdr:rowOff>
    </xdr:from>
    <xdr:to>
      <xdr:col>10</xdr:col>
      <xdr:colOff>114300</xdr:colOff>
      <xdr:row>77</xdr:row>
      <xdr:rowOff>33254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0430"/>
          <a:ext cx="889000" cy="9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168604</xdr:rowOff>
    </xdr:from>
    <xdr:to>
      <xdr:col>24</xdr:col>
      <xdr:colOff>114300</xdr:colOff>
      <xdr:row>76</xdr:row>
      <xdr:rowOff>98754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20030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24620</xdr:rowOff>
    </xdr:from>
    <xdr:to>
      <xdr:col>20</xdr:col>
      <xdr:colOff>38100</xdr:colOff>
      <xdr:row>76</xdr:row>
      <xdr:rowOff>126220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142748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92320</xdr:rowOff>
    </xdr:from>
    <xdr:to>
      <xdr:col>15</xdr:col>
      <xdr:colOff>101600</xdr:colOff>
      <xdr:row>77</xdr:row>
      <xdr:rowOff>22470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38996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59430</xdr:rowOff>
    </xdr:from>
    <xdr:to>
      <xdr:col>10</xdr:col>
      <xdr:colOff>165100</xdr:colOff>
      <xdr:row>76</xdr:row>
      <xdr:rowOff>161030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153904</xdr:rowOff>
    </xdr:from>
    <xdr:to>
      <xdr:col>6</xdr:col>
      <xdr:colOff>38100</xdr:colOff>
      <xdr:row>77</xdr:row>
      <xdr:rowOff>84054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100581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68724</xdr:rowOff>
    </xdr:from>
    <xdr:to>
      <xdr:col>24</xdr:col>
      <xdr:colOff>63500</xdr:colOff>
      <xdr:row>99</xdr:row>
      <xdr:rowOff>68771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2274"/>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68724</xdr:rowOff>
    </xdr:from>
    <xdr:to>
      <xdr:col>19</xdr:col>
      <xdr:colOff>177800</xdr:colOff>
      <xdr:row>99</xdr:row>
      <xdr:rowOff>68754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2274"/>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68754</xdr:rowOff>
    </xdr:from>
    <xdr:to>
      <xdr:col>15</xdr:col>
      <xdr:colOff>50800</xdr:colOff>
      <xdr:row>99</xdr:row>
      <xdr:rowOff>70650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2304"/>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70650</xdr:rowOff>
    </xdr:from>
    <xdr:to>
      <xdr:col>10</xdr:col>
      <xdr:colOff>114300</xdr:colOff>
      <xdr:row>99</xdr:row>
      <xdr:rowOff>73667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4200"/>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17971</xdr:rowOff>
    </xdr:from>
    <xdr:to>
      <xdr:col>24</xdr:col>
      <xdr:colOff>114300</xdr:colOff>
      <xdr:row>99</xdr:row>
      <xdr:rowOff>119571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148798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17924</xdr:rowOff>
    </xdr:from>
    <xdr:to>
      <xdr:col>20</xdr:col>
      <xdr:colOff>38100</xdr:colOff>
      <xdr:row>99</xdr:row>
      <xdr:rowOff>119524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136051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17954</xdr:rowOff>
    </xdr:from>
    <xdr:to>
      <xdr:col>15</xdr:col>
      <xdr:colOff>101600</xdr:colOff>
      <xdr:row>99</xdr:row>
      <xdr:rowOff>119554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136081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19850</xdr:rowOff>
    </xdr:from>
    <xdr:to>
      <xdr:col>10</xdr:col>
      <xdr:colOff>165100</xdr:colOff>
      <xdr:row>99</xdr:row>
      <xdr:rowOff>121450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137977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22867</xdr:rowOff>
    </xdr:from>
    <xdr:to>
      <xdr:col>6</xdr:col>
      <xdr:colOff>38100</xdr:colOff>
      <xdr:row>99</xdr:row>
      <xdr:rowOff>124467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140994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121526</xdr:rowOff>
    </xdr:from>
    <xdr:to>
      <xdr:col>55</xdr:col>
      <xdr:colOff>0</xdr:colOff>
      <xdr:row>52</xdr:row>
      <xdr:rowOff>53251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8865476"/>
          <a:ext cx="838200" cy="1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121526</xdr:rowOff>
    </xdr:from>
    <xdr:to>
      <xdr:col>50</xdr:col>
      <xdr:colOff>114300</xdr:colOff>
      <xdr:row>52</xdr:row>
      <xdr:rowOff>127838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8865476"/>
          <a:ext cx="889000" cy="1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127838</xdr:rowOff>
    </xdr:from>
    <xdr:to>
      <xdr:col>45</xdr:col>
      <xdr:colOff>177800</xdr:colOff>
      <xdr:row>53</xdr:row>
      <xdr:rowOff>17767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043238"/>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164388</xdr:rowOff>
    </xdr:from>
    <xdr:to>
      <xdr:col>41</xdr:col>
      <xdr:colOff>50800</xdr:colOff>
      <xdr:row>53</xdr:row>
      <xdr:rowOff>17767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908338"/>
          <a:ext cx="889000" cy="1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2451</xdr:rowOff>
    </xdr:from>
    <xdr:to>
      <xdr:col>55</xdr:col>
      <xdr:colOff>50800</xdr:colOff>
      <xdr:row>52</xdr:row>
      <xdr:rowOff>104051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9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25328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76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70726</xdr:rowOff>
    </xdr:from>
    <xdr:to>
      <xdr:col>50</xdr:col>
      <xdr:colOff>165100</xdr:colOff>
      <xdr:row>52</xdr:row>
      <xdr:rowOff>876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8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17403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39795" y="858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77038</xdr:rowOff>
    </xdr:from>
    <xdr:to>
      <xdr:col>46</xdr:col>
      <xdr:colOff>38100</xdr:colOff>
      <xdr:row>53</xdr:row>
      <xdr:rowOff>7188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9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23715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76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138417</xdr:rowOff>
    </xdr:from>
    <xdr:to>
      <xdr:col>41</xdr:col>
      <xdr:colOff>101600</xdr:colOff>
      <xdr:row>53</xdr:row>
      <xdr:rowOff>68567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0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85094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82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113588</xdr:rowOff>
    </xdr:from>
    <xdr:to>
      <xdr:col>36</xdr:col>
      <xdr:colOff>165100</xdr:colOff>
      <xdr:row>52</xdr:row>
      <xdr:rowOff>43738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8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60265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63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118441</xdr:rowOff>
    </xdr:from>
    <xdr:to>
      <xdr:col>55</xdr:col>
      <xdr:colOff>0</xdr:colOff>
      <xdr:row>77</xdr:row>
      <xdr:rowOff>142177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20091"/>
          <a:ext cx="8382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118441</xdr:rowOff>
    </xdr:from>
    <xdr:to>
      <xdr:col>50</xdr:col>
      <xdr:colOff>114300</xdr:colOff>
      <xdr:row>77</xdr:row>
      <xdr:rowOff>126885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20091"/>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69200</xdr:rowOff>
    </xdr:from>
    <xdr:to>
      <xdr:col>45</xdr:col>
      <xdr:colOff>177800</xdr:colOff>
      <xdr:row>77</xdr:row>
      <xdr:rowOff>126885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70850"/>
          <a:ext cx="889000" cy="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48709</xdr:rowOff>
    </xdr:from>
    <xdr:to>
      <xdr:col>41</xdr:col>
      <xdr:colOff>50800</xdr:colOff>
      <xdr:row>77</xdr:row>
      <xdr:rowOff>69200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50359"/>
          <a:ext cx="889000" cy="2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91377</xdr:rowOff>
    </xdr:from>
    <xdr:to>
      <xdr:col>55</xdr:col>
      <xdr:colOff>50800</xdr:colOff>
      <xdr:row>78</xdr:row>
      <xdr:rowOff>21527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114254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67641</xdr:rowOff>
    </xdr:from>
    <xdr:to>
      <xdr:col>50</xdr:col>
      <xdr:colOff>165100</xdr:colOff>
      <xdr:row>77</xdr:row>
      <xdr:rowOff>169241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76085</xdr:rowOff>
    </xdr:from>
    <xdr:to>
      <xdr:col>46</xdr:col>
      <xdr:colOff>38100</xdr:colOff>
      <xdr:row>78</xdr:row>
      <xdr:rowOff>6235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22762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18400</xdr:rowOff>
    </xdr:from>
    <xdr:to>
      <xdr:col>41</xdr:col>
      <xdr:colOff>101600</xdr:colOff>
      <xdr:row>77</xdr:row>
      <xdr:rowOff>120000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136527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9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169359</xdr:rowOff>
    </xdr:from>
    <xdr:to>
      <xdr:col>36</xdr:col>
      <xdr:colOff>165100</xdr:colOff>
      <xdr:row>77</xdr:row>
      <xdr:rowOff>99509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116036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160007</xdr:rowOff>
    </xdr:from>
    <xdr:to>
      <xdr:col>55</xdr:col>
      <xdr:colOff>0</xdr:colOff>
      <xdr:row>96</xdr:row>
      <xdr:rowOff>33782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47757"/>
          <a:ext cx="8382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154826</xdr:rowOff>
    </xdr:from>
    <xdr:to>
      <xdr:col>50</xdr:col>
      <xdr:colOff>114300</xdr:colOff>
      <xdr:row>96</xdr:row>
      <xdr:rowOff>33782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42576"/>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154826</xdr:rowOff>
    </xdr:from>
    <xdr:to>
      <xdr:col>45</xdr:col>
      <xdr:colOff>177800</xdr:colOff>
      <xdr:row>96</xdr:row>
      <xdr:rowOff>57488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42576"/>
          <a:ext cx="889000" cy="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57488</xdr:rowOff>
    </xdr:from>
    <xdr:to>
      <xdr:col>41</xdr:col>
      <xdr:colOff>50800</xdr:colOff>
      <xdr:row>96</xdr:row>
      <xdr:rowOff>68247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16688"/>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109207</xdr:rowOff>
    </xdr:from>
    <xdr:to>
      <xdr:col>55</xdr:col>
      <xdr:colOff>50800</xdr:colOff>
      <xdr:row>96</xdr:row>
      <xdr:rowOff>39357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132084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154432</xdr:rowOff>
    </xdr:from>
    <xdr:to>
      <xdr:col>50</xdr:col>
      <xdr:colOff>165100</xdr:colOff>
      <xdr:row>96</xdr:row>
      <xdr:rowOff>84582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101109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1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104026</xdr:rowOff>
    </xdr:from>
    <xdr:to>
      <xdr:col>46</xdr:col>
      <xdr:colOff>38100</xdr:colOff>
      <xdr:row>96</xdr:row>
      <xdr:rowOff>34176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50703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6688</xdr:rowOff>
    </xdr:from>
    <xdr:to>
      <xdr:col>41</xdr:col>
      <xdr:colOff>101600</xdr:colOff>
      <xdr:row>96</xdr:row>
      <xdr:rowOff>108288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124815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17447</xdr:rowOff>
    </xdr:from>
    <xdr:to>
      <xdr:col>36</xdr:col>
      <xdr:colOff>165100</xdr:colOff>
      <xdr:row>96</xdr:row>
      <xdr:rowOff>119047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135574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31958</xdr:rowOff>
    </xdr:from>
    <xdr:to>
      <xdr:col>85</xdr:col>
      <xdr:colOff>127000</xdr:colOff>
      <xdr:row>37</xdr:row>
      <xdr:rowOff>40602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75608"/>
          <a:ext cx="838200" cy="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40602</xdr:rowOff>
    </xdr:from>
    <xdr:to>
      <xdr:col>81</xdr:col>
      <xdr:colOff>50800</xdr:colOff>
      <xdr:row>37</xdr:row>
      <xdr:rowOff>103167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84252"/>
          <a:ext cx="889000" cy="6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103167</xdr:rowOff>
    </xdr:from>
    <xdr:to>
      <xdr:col>76</xdr:col>
      <xdr:colOff>114300</xdr:colOff>
      <xdr:row>37</xdr:row>
      <xdr:rowOff>119369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46817"/>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9112</xdr:rowOff>
    </xdr:from>
    <xdr:to>
      <xdr:col>71</xdr:col>
      <xdr:colOff>177800</xdr:colOff>
      <xdr:row>37</xdr:row>
      <xdr:rowOff>119369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52762"/>
          <a:ext cx="889000" cy="1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152608</xdr:rowOff>
    </xdr:from>
    <xdr:to>
      <xdr:col>85</xdr:col>
      <xdr:colOff>177800</xdr:colOff>
      <xdr:row>37</xdr:row>
      <xdr:rowOff>82758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2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4035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161252</xdr:rowOff>
    </xdr:from>
    <xdr:to>
      <xdr:col>81</xdr:col>
      <xdr:colOff>101600</xdr:colOff>
      <xdr:row>37</xdr:row>
      <xdr:rowOff>91402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107929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0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52367</xdr:rowOff>
    </xdr:from>
    <xdr:to>
      <xdr:col>76</xdr:col>
      <xdr:colOff>165100</xdr:colOff>
      <xdr:row>37</xdr:row>
      <xdr:rowOff>153967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170494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68569</xdr:rowOff>
    </xdr:from>
    <xdr:to>
      <xdr:col>72</xdr:col>
      <xdr:colOff>38100</xdr:colOff>
      <xdr:row>37</xdr:row>
      <xdr:rowOff>170169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1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161296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0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129762</xdr:rowOff>
    </xdr:from>
    <xdr:to>
      <xdr:col>67</xdr:col>
      <xdr:colOff>101600</xdr:colOff>
      <xdr:row>37</xdr:row>
      <xdr:rowOff>59912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76439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7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52131</xdr:rowOff>
    </xdr:from>
    <xdr:to>
      <xdr:col>85</xdr:col>
      <xdr:colOff>127000</xdr:colOff>
      <xdr:row>55</xdr:row>
      <xdr:rowOff>132438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81881"/>
          <a:ext cx="838200" cy="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132438</xdr:rowOff>
    </xdr:from>
    <xdr:to>
      <xdr:col>81</xdr:col>
      <xdr:colOff>50800</xdr:colOff>
      <xdr:row>55</xdr:row>
      <xdr:rowOff>148234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62188"/>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127112</xdr:rowOff>
    </xdr:from>
    <xdr:to>
      <xdr:col>76</xdr:col>
      <xdr:colOff>114300</xdr:colOff>
      <xdr:row>55</xdr:row>
      <xdr:rowOff>148234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56862"/>
          <a:ext cx="8890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72812</xdr:rowOff>
    </xdr:from>
    <xdr:to>
      <xdr:col>71</xdr:col>
      <xdr:colOff>177800</xdr:colOff>
      <xdr:row>55</xdr:row>
      <xdr:rowOff>127112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02562"/>
          <a:ext cx="889000" cy="5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1331</xdr:rowOff>
    </xdr:from>
    <xdr:to>
      <xdr:col>85</xdr:col>
      <xdr:colOff>177800</xdr:colOff>
      <xdr:row>55</xdr:row>
      <xdr:rowOff>102931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24208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81638</xdr:rowOff>
    </xdr:from>
    <xdr:to>
      <xdr:col>81</xdr:col>
      <xdr:colOff>101600</xdr:colOff>
      <xdr:row>56</xdr:row>
      <xdr:rowOff>11788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1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28315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8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97434</xdr:rowOff>
    </xdr:from>
    <xdr:to>
      <xdr:col>76</xdr:col>
      <xdr:colOff>165100</xdr:colOff>
      <xdr:row>56</xdr:row>
      <xdr:rowOff>27584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44111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76312</xdr:rowOff>
    </xdr:from>
    <xdr:to>
      <xdr:col>72</xdr:col>
      <xdr:colOff>38100</xdr:colOff>
      <xdr:row>56</xdr:row>
      <xdr:rowOff>6462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22989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8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22012</xdr:rowOff>
    </xdr:from>
    <xdr:to>
      <xdr:col>67</xdr:col>
      <xdr:colOff>101600</xdr:colOff>
      <xdr:row>55</xdr:row>
      <xdr:rowOff>123612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140139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63250</xdr:rowOff>
    </xdr:from>
    <xdr:to>
      <xdr:col>85</xdr:col>
      <xdr:colOff>127000</xdr:colOff>
      <xdr:row>79</xdr:row>
      <xdr:rowOff>81800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7800"/>
          <a:ext cx="8382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63250</xdr:rowOff>
    </xdr:from>
    <xdr:to>
      <xdr:col>81</xdr:col>
      <xdr:colOff>50800</xdr:colOff>
      <xdr:row>79</xdr:row>
      <xdr:rowOff>72081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7800"/>
          <a:ext cx="889000" cy="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56186</xdr:rowOff>
    </xdr:from>
    <xdr:to>
      <xdr:col>76</xdr:col>
      <xdr:colOff>114300</xdr:colOff>
      <xdr:row>79</xdr:row>
      <xdr:rowOff>72081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0736"/>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23320</xdr:rowOff>
    </xdr:from>
    <xdr:to>
      <xdr:col>71</xdr:col>
      <xdr:colOff>177800</xdr:colOff>
      <xdr:row>79</xdr:row>
      <xdr:rowOff>56186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67870"/>
          <a:ext cx="889000" cy="3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31000</xdr:rowOff>
    </xdr:from>
    <xdr:to>
      <xdr:col>85</xdr:col>
      <xdr:colOff>177800</xdr:colOff>
      <xdr:row>79</xdr:row>
      <xdr:rowOff>132600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4813</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12450</xdr:rowOff>
    </xdr:from>
    <xdr:to>
      <xdr:col>81</xdr:col>
      <xdr:colOff>101600</xdr:colOff>
      <xdr:row>79</xdr:row>
      <xdr:rowOff>114050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130577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3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21281</xdr:rowOff>
    </xdr:from>
    <xdr:to>
      <xdr:col>76</xdr:col>
      <xdr:colOff>165100</xdr:colOff>
      <xdr:row>79</xdr:row>
      <xdr:rowOff>122881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114008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5386</xdr:rowOff>
    </xdr:from>
    <xdr:to>
      <xdr:col>72</xdr:col>
      <xdr:colOff>38100</xdr:colOff>
      <xdr:row>79</xdr:row>
      <xdr:rowOff>106986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123513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143970</xdr:rowOff>
    </xdr:from>
    <xdr:to>
      <xdr:col>67</xdr:col>
      <xdr:colOff>101600</xdr:colOff>
      <xdr:row>79</xdr:row>
      <xdr:rowOff>74120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90647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11598</xdr:rowOff>
    </xdr:from>
    <xdr:to>
      <xdr:col>85</xdr:col>
      <xdr:colOff>127000</xdr:colOff>
      <xdr:row>97</xdr:row>
      <xdr:rowOff>16504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42248"/>
          <a:ext cx="8382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11598</xdr:rowOff>
    </xdr:from>
    <xdr:to>
      <xdr:col>81</xdr:col>
      <xdr:colOff>50800</xdr:colOff>
      <xdr:row>97</xdr:row>
      <xdr:rowOff>38036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42248"/>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38036</xdr:rowOff>
    </xdr:from>
    <xdr:to>
      <xdr:col>76</xdr:col>
      <xdr:colOff>114300</xdr:colOff>
      <xdr:row>97</xdr:row>
      <xdr:rowOff>49771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68686"/>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49771</xdr:rowOff>
    </xdr:from>
    <xdr:to>
      <xdr:col>71</xdr:col>
      <xdr:colOff>177800</xdr:colOff>
      <xdr:row>97</xdr:row>
      <xdr:rowOff>61793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80421"/>
          <a:ext cx="8890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137154</xdr:rowOff>
    </xdr:from>
    <xdr:to>
      <xdr:col>85</xdr:col>
      <xdr:colOff>177800</xdr:colOff>
      <xdr:row>97</xdr:row>
      <xdr:rowOff>67304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160031</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4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132248</xdr:rowOff>
    </xdr:from>
    <xdr:to>
      <xdr:col>81</xdr:col>
      <xdr:colOff>101600</xdr:colOff>
      <xdr:row>97</xdr:row>
      <xdr:rowOff>62398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78925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158686</xdr:rowOff>
    </xdr:from>
    <xdr:to>
      <xdr:col>76</xdr:col>
      <xdr:colOff>165100</xdr:colOff>
      <xdr:row>97</xdr:row>
      <xdr:rowOff>88836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105363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9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170421</xdr:rowOff>
    </xdr:from>
    <xdr:to>
      <xdr:col>72</xdr:col>
      <xdr:colOff>38100</xdr:colOff>
      <xdr:row>97</xdr:row>
      <xdr:rowOff>100571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117098</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0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10993</xdr:rowOff>
    </xdr:from>
    <xdr:to>
      <xdr:col>67</xdr:col>
      <xdr:colOff>101600</xdr:colOff>
      <xdr:row>97</xdr:row>
      <xdr:rowOff>112593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129120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125331</xdr:rowOff>
    </xdr:from>
    <xdr:to>
      <xdr:col>116</xdr:col>
      <xdr:colOff>63500</xdr:colOff>
      <xdr:row>38</xdr:row>
      <xdr:rowOff>5642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468981"/>
          <a:ext cx="8382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6421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692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5642</xdr:rowOff>
    </xdr:from>
    <xdr:to>
      <xdr:col>111</xdr:col>
      <xdr:colOff>177800</xdr:colOff>
      <xdr:row>38</xdr:row>
      <xdr:rowOff>27522</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520742"/>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111741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27522</xdr:rowOff>
    </xdr:from>
    <xdr:to>
      <xdr:col>107</xdr:col>
      <xdr:colOff>50800</xdr:colOff>
      <xdr:row>38</xdr:row>
      <xdr:rowOff>105900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542622"/>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92347</xdr:rowOff>
    </xdr:from>
    <xdr:to>
      <xdr:col>102</xdr:col>
      <xdr:colOff>114300</xdr:colOff>
      <xdr:row>38</xdr:row>
      <xdr:rowOff>105900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07447"/>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130845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817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118762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74531</xdr:rowOff>
    </xdr:from>
    <xdr:to>
      <xdr:col>116</xdr:col>
      <xdr:colOff>114300</xdr:colOff>
      <xdr:row>38</xdr:row>
      <xdr:rowOff>4680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418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97408</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2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126292</xdr:rowOff>
    </xdr:from>
    <xdr:to>
      <xdr:col>112</xdr:col>
      <xdr:colOff>38100</xdr:colOff>
      <xdr:row>38</xdr:row>
      <xdr:rowOff>56442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4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72969</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148173</xdr:rowOff>
    </xdr:from>
    <xdr:to>
      <xdr:col>107</xdr:col>
      <xdr:colOff>101600</xdr:colOff>
      <xdr:row>38</xdr:row>
      <xdr:rowOff>78322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4918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94850</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626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55100</xdr:rowOff>
    </xdr:from>
    <xdr:to>
      <xdr:col>102</xdr:col>
      <xdr:colOff>165100</xdr:colOff>
      <xdr:row>38</xdr:row>
      <xdr:rowOff>156700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5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1777</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10428" y="634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41547</xdr:rowOff>
    </xdr:from>
    <xdr:to>
      <xdr:col>98</xdr:col>
      <xdr:colOff>38100</xdr:colOff>
      <xdr:row>38</xdr:row>
      <xdr:rowOff>143147</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159674</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63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全体的にみても、類似団体内平均と比較して住民一人当たりのコストは高くなっている。この主な要因は、人口に対し施設数が多く、維持管理に多くの費用を要していることにある。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昨年度と比較して増減額が大きいもののうち、主な要因は次のとおりである。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・農林水産業費の減は、漁村再生交付金事業や水産物供給基盤機能保全事業などの普通建設事業費が減少したことが主な要因である。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・商工費の減は、物価高騰対応重点支援事業費や新型コロナウイルス感染症対応事業費などの補助費が減少したことが主な要因である。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・総務費の増は、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人事院勧告に伴う給与等の増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職員の勤勉手当支給開始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などの人件費が増加したことが主な要因である。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　</a:t>
          </a:r>
          <a:r>
            <a:rPr kumimoji="1" lang="en-US" altLang="ja-JP" sz="1200">
              <a:latin typeface="ＭＳ ゴシック" pitchFamily="49" charset="-128"/>
              <a:ea typeface="ＭＳ ゴシック" pitchFamily="49" charset="-128"/>
            </a:rPr>
            <a:t>1,766,117</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76,960</a:t>
          </a:r>
          <a:r>
            <a:rPr kumimoji="1" lang="ja-JP" altLang="en-US" sz="1200">
              <a:latin typeface="ＭＳ ゴシック" pitchFamily="49" charset="-128"/>
              <a:ea typeface="ＭＳ ゴシック" pitchFamily="49" charset="-128"/>
            </a:rPr>
            <a:t>千円減）</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　</a:t>
          </a:r>
          <a:r>
            <a:rPr kumimoji="1" lang="en-US" altLang="ja-JP" sz="1200">
              <a:latin typeface="ＭＳ ゴシック" pitchFamily="49" charset="-128"/>
              <a:ea typeface="ＭＳ ゴシック" pitchFamily="49" charset="-128"/>
            </a:rPr>
            <a:t>776,982</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234,305</a:t>
          </a:r>
          <a:r>
            <a:rPr kumimoji="1" lang="ja-JP" altLang="en-US" sz="1200">
              <a:latin typeface="ＭＳ ゴシック" pitchFamily="49" charset="-128"/>
              <a:ea typeface="ＭＳ ゴシック" pitchFamily="49" charset="-128"/>
            </a:rPr>
            <a:t>千円増）</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実質単年度収支額　</a:t>
          </a:r>
          <a:r>
            <a:rPr kumimoji="1" lang="en-US" altLang="ja-JP" sz="1200">
              <a:latin typeface="ＭＳ ゴシック" pitchFamily="49" charset="-128"/>
              <a:ea typeface="ＭＳ ゴシック" pitchFamily="49" charset="-128"/>
            </a:rPr>
            <a:t>157,345</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252,774</a:t>
          </a:r>
          <a:r>
            <a:rPr kumimoji="1" lang="ja-JP" altLang="en-US" sz="1200">
              <a:latin typeface="ＭＳ ゴシック" pitchFamily="49" charset="-128"/>
              <a:ea typeface="ＭＳ ゴシック" pitchFamily="49" charset="-128"/>
            </a:rPr>
            <a:t>千円増）</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標準財政規模　</a:t>
          </a:r>
          <a:r>
            <a:rPr kumimoji="1" lang="en-US" altLang="ja-JP" sz="1200">
              <a:latin typeface="ＭＳ ゴシック" pitchFamily="49" charset="-128"/>
              <a:ea typeface="ＭＳ ゴシック" pitchFamily="49" charset="-128"/>
            </a:rPr>
            <a:t>12,548,667</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38,340</a:t>
          </a:r>
          <a:r>
            <a:rPr kumimoji="1" lang="ja-JP" altLang="en-US" sz="1200">
              <a:latin typeface="ＭＳ ゴシック" pitchFamily="49" charset="-128"/>
              <a:ea typeface="ＭＳ ゴシック" pitchFamily="49" charset="-128"/>
            </a:rPr>
            <a:t>千円増）</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前年度と比べ、実質収支額は増加し、財政調整基金残高は減少した。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それに伴い標準財政規模比における実質収支額は増加し、財政調整基金残高は減少している。臨時財政対策債や合併特例債の元金償還が終了し、歳出が抑制されたことに伴い、実質単年度収支の標準財政規模比は前年度比</a:t>
          </a:r>
          <a:r>
            <a:rPr kumimoji="1" lang="en-US" altLang="ja-JP" sz="1200">
              <a:latin typeface="ＭＳ ゴシック" pitchFamily="49" charset="-128"/>
              <a:ea typeface="ＭＳ ゴシック" pitchFamily="49" charset="-128"/>
            </a:rPr>
            <a:t>2.01</a:t>
          </a:r>
          <a:r>
            <a:rPr kumimoji="1" lang="ja-JP" altLang="en-US" sz="1200">
              <a:latin typeface="ＭＳ ゴシック" pitchFamily="49" charset="-128"/>
              <a:ea typeface="ＭＳ ゴシック"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がないことから、実質赤字比率及び連結実質赤字比率はない。しかしながら、各公営事業会計の財源不足を補填する形で一般会計から多額の繰出しを行っているため、今後、公営企業特別会計については、独立採算制の原則に基づき経営努力と経費の節減等を進めることにより、繰出金等の抑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24683036</v>
      </c>
      <c r="BO4" s="449"/>
      <c r="BP4" s="449"/>
      <c r="BQ4" s="449"/>
      <c r="BR4" s="449"/>
      <c r="BS4" s="449"/>
      <c r="BT4" s="449"/>
      <c r="BU4" s="450"/>
      <c r="BV4" s="448">
        <v>24626444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6.2</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23706650</v>
      </c>
      <c r="BO5" s="420"/>
      <c r="BP5" s="420"/>
      <c r="BQ5" s="420"/>
      <c r="BR5" s="420"/>
      <c r="BS5" s="420"/>
      <c r="BT5" s="420"/>
      <c r="BU5" s="421"/>
      <c r="BV5" s="419">
        <v>24005860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95.1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976386</v>
      </c>
      <c r="BO6" s="420"/>
      <c r="BP6" s="420"/>
      <c r="BQ6" s="420"/>
      <c r="BR6" s="420"/>
      <c r="BS6" s="420"/>
      <c r="BT6" s="420"/>
      <c r="BU6" s="421"/>
      <c r="BV6" s="419">
        <v>620584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98.1</v>
      </c>
      <c r="CU6" s="563"/>
      <c r="CV6" s="563"/>
      <c r="CW6" s="563"/>
      <c r="CX6" s="563"/>
      <c r="CY6" s="563"/>
      <c r="CZ6" s="563"/>
      <c r="DA6" s="564"/>
      <c r="DB6" s="562">
        <v>95.5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199404</v>
      </c>
      <c r="BO7" s="420"/>
      <c r="BP7" s="420"/>
      <c r="BQ7" s="420"/>
      <c r="BR7" s="420"/>
      <c r="BS7" s="420"/>
      <c r="BT7" s="420"/>
      <c r="BU7" s="421"/>
      <c r="BV7" s="419">
        <v>77907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12548667</v>
      </c>
      <c r="CU7" s="420"/>
      <c r="CV7" s="420"/>
      <c r="CW7" s="420"/>
      <c r="CX7" s="420"/>
      <c r="CY7" s="420"/>
      <c r="CZ7" s="420"/>
      <c r="DA7" s="421"/>
      <c r="DB7" s="419">
        <v>12510327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776982</v>
      </c>
      <c r="BO8" s="420"/>
      <c r="BP8" s="420"/>
      <c r="BQ8" s="420"/>
      <c r="BR8" s="420"/>
      <c r="BS8" s="420"/>
      <c r="BT8" s="420"/>
      <c r="BU8" s="421"/>
      <c r="BV8" s="419">
        <v>542677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24948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234305</v>
      </c>
      <c r="BO9" s="420"/>
      <c r="BP9" s="420"/>
      <c r="BQ9" s="420"/>
      <c r="BR9" s="420"/>
      <c r="BS9" s="420"/>
      <c r="BT9" s="420"/>
      <c r="BU9" s="421"/>
      <c r="BV9" s="419">
        <v>19540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19</v>
      </c>
      <c r="CU9" s="417"/>
      <c r="CV9" s="417"/>
      <c r="CW9" s="417"/>
      <c r="CX9" s="417"/>
      <c r="CY9" s="417"/>
      <c r="CZ9" s="417"/>
      <c r="DA9" s="418"/>
      <c r="DB9" s="416">
        <v>19.899999999999999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27103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273040</v>
      </c>
      <c r="BO10" s="420"/>
      <c r="BP10" s="420"/>
      <c r="BQ10" s="420"/>
      <c r="BR10" s="420"/>
      <c r="BS10" s="420"/>
      <c r="BT10" s="420"/>
      <c r="BU10" s="421"/>
      <c r="BV10" s="419">
        <v>270031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23736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350000</v>
      </c>
      <c r="BO12" s="420"/>
      <c r="BP12" s="420"/>
      <c r="BQ12" s="420"/>
      <c r="BR12" s="420"/>
      <c r="BS12" s="420"/>
      <c r="BT12" s="420"/>
      <c r="BU12" s="421"/>
      <c r="BV12" s="419">
        <v>385000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23627</v>
      </c>
      <c r="S13" s="507"/>
      <c r="T13" s="507"/>
      <c r="U13" s="507"/>
      <c r="V13" s="508"/>
      <c r="W13" s="509" t="s">
        <v>131</v>
      </c>
      <c r="X13" s="405"/>
      <c r="Y13" s="405"/>
      <c r="Z13" s="405"/>
      <c r="AA13" s="405"/>
      <c r="AB13" s="406"/>
      <c r="AC13" s="372">
        <v>1933</v>
      </c>
      <c r="AD13" s="373"/>
      <c r="AE13" s="373"/>
      <c r="AF13" s="373"/>
      <c r="AG13" s="374"/>
      <c r="AH13" s="372">
        <v>2657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157345</v>
      </c>
      <c r="BO13" s="420"/>
      <c r="BP13" s="420"/>
      <c r="BQ13" s="420"/>
      <c r="BR13" s="420"/>
      <c r="BS13" s="420"/>
      <c r="BT13" s="420"/>
      <c r="BU13" s="421"/>
      <c r="BV13" s="419">
        <v>-95429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7.6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24360</v>
      </c>
      <c r="S14" s="507"/>
      <c r="T14" s="507"/>
      <c r="U14" s="507"/>
      <c r="V14" s="508"/>
      <c r="W14" s="510"/>
      <c r="X14" s="408"/>
      <c r="Y14" s="408"/>
      <c r="Z14" s="408"/>
      <c r="AA14" s="408"/>
      <c r="AB14" s="409"/>
      <c r="AC14" s="499">
        <v>16.899999999999999</v>
      </c>
      <c r="AD14" s="500"/>
      <c r="AE14" s="500"/>
      <c r="AF14" s="500"/>
      <c r="AG14" s="501"/>
      <c r="AH14" s="499">
        <v>20.399999999999999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22</v>
      </c>
      <c r="CU14" s="517"/>
      <c r="CV14" s="517"/>
      <c r="CW14" s="517"/>
      <c r="CX14" s="517"/>
      <c r="CY14" s="517"/>
      <c r="CZ14" s="517"/>
      <c r="DA14" s="518"/>
      <c r="DB14" s="516">
        <v>18.5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24251</v>
      </c>
      <c r="S15" s="507"/>
      <c r="T15" s="507"/>
      <c r="U15" s="507"/>
      <c r="V15" s="508"/>
      <c r="W15" s="509" t="s">
        <v>137</v>
      </c>
      <c r="X15" s="405"/>
      <c r="Y15" s="405"/>
      <c r="Z15" s="405"/>
      <c r="AA15" s="405"/>
      <c r="AB15" s="406"/>
      <c r="AC15" s="372">
        <v>1731</v>
      </c>
      <c r="AD15" s="373"/>
      <c r="AE15" s="373"/>
      <c r="AF15" s="373"/>
      <c r="AG15" s="374"/>
      <c r="AH15" s="372">
        <v>1945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2648899</v>
      </c>
      <c r="BO15" s="449"/>
      <c r="BP15" s="449"/>
      <c r="BQ15" s="449"/>
      <c r="BR15" s="449"/>
      <c r="BS15" s="449"/>
      <c r="BT15" s="449"/>
      <c r="BU15" s="450"/>
      <c r="BV15" s="448">
        <v>2648065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15.2</v>
      </c>
      <c r="AD16" s="500"/>
      <c r="AE16" s="500"/>
      <c r="AF16" s="500"/>
      <c r="AG16" s="501"/>
      <c r="AH16" s="499">
        <v>15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11909163</v>
      </c>
      <c r="BO16" s="420"/>
      <c r="BP16" s="420"/>
      <c r="BQ16" s="420"/>
      <c r="BR16" s="420"/>
      <c r="BS16" s="420"/>
      <c r="BT16" s="420"/>
      <c r="BU16" s="421"/>
      <c r="BV16" s="419">
        <v>11853711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7741</v>
      </c>
      <c r="AD17" s="373"/>
      <c r="AE17" s="373"/>
      <c r="AF17" s="373"/>
      <c r="AG17" s="374"/>
      <c r="AH17" s="372">
        <v>8402</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3259717</v>
      </c>
      <c r="BO17" s="420"/>
      <c r="BP17" s="420"/>
      <c r="BQ17" s="420"/>
      <c r="BR17" s="420"/>
      <c r="BS17" s="420"/>
      <c r="BT17" s="420"/>
      <c r="BU17" s="421"/>
      <c r="BV17" s="419">
        <v>3254439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139.41999999999999</v>
      </c>
      <c r="M18" s="472"/>
      <c r="N18" s="472"/>
      <c r="O18" s="472"/>
      <c r="P18" s="472"/>
      <c r="Q18" s="472"/>
      <c r="R18" s="473"/>
      <c r="S18" s="473"/>
      <c r="T18" s="473"/>
      <c r="U18" s="473"/>
      <c r="V18" s="474"/>
      <c r="W18" s="490"/>
      <c r="X18" s="491"/>
      <c r="Y18" s="491"/>
      <c r="Z18" s="491"/>
      <c r="AA18" s="491"/>
      <c r="AB18" s="515"/>
      <c r="AC18" s="389">
        <v>67.900000000000006</v>
      </c>
      <c r="AD18" s="390"/>
      <c r="AE18" s="390"/>
      <c r="AF18" s="390"/>
      <c r="AG18" s="475"/>
      <c r="AH18" s="389">
        <v>64.599999999999994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12353599</v>
      </c>
      <c r="BO18" s="420"/>
      <c r="BP18" s="420"/>
      <c r="BQ18" s="420"/>
      <c r="BR18" s="420"/>
      <c r="BS18" s="420"/>
      <c r="BT18" s="420"/>
      <c r="BU18" s="421"/>
      <c r="BV18" s="419">
        <v>11951747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179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15678619</v>
      </c>
      <c r="BO19" s="420"/>
      <c r="BP19" s="420"/>
      <c r="BQ19" s="420"/>
      <c r="BR19" s="420"/>
      <c r="BS19" s="420"/>
      <c r="BT19" s="420"/>
      <c r="BU19" s="421"/>
      <c r="BV19" s="419">
        <v>15704478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9726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22940138</v>
      </c>
      <c r="BO22" s="449"/>
      <c r="BP22" s="449"/>
      <c r="BQ22" s="449"/>
      <c r="BR22" s="449"/>
      <c r="BS22" s="449"/>
      <c r="BT22" s="449"/>
      <c r="BU22" s="450"/>
      <c r="BV22" s="448">
        <v>23794507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13190242</v>
      </c>
      <c r="BO23" s="420"/>
      <c r="BP23" s="420"/>
      <c r="BQ23" s="420"/>
      <c r="BR23" s="420"/>
      <c r="BS23" s="420"/>
      <c r="BT23" s="420"/>
      <c r="BU23" s="421"/>
      <c r="BV23" s="419">
        <v>12983626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8200</v>
      </c>
      <c r="R24" s="373"/>
      <c r="S24" s="373"/>
      <c r="T24" s="373"/>
      <c r="U24" s="373"/>
      <c r="V24" s="374"/>
      <c r="W24" s="462"/>
      <c r="X24" s="399"/>
      <c r="Y24" s="400"/>
      <c r="Z24" s="375" t="s">
        <v>161</v>
      </c>
      <c r="AA24" s="376"/>
      <c r="AB24" s="376"/>
      <c r="AC24" s="376"/>
      <c r="AD24" s="376"/>
      <c r="AE24" s="376"/>
      <c r="AF24" s="376"/>
      <c r="AG24" s="377"/>
      <c r="AH24" s="372">
        <v>335</v>
      </c>
      <c r="AI24" s="373"/>
      <c r="AJ24" s="373"/>
      <c r="AK24" s="373"/>
      <c r="AL24" s="374"/>
      <c r="AM24" s="372">
        <v>1010695</v>
      </c>
      <c r="AN24" s="373"/>
      <c r="AO24" s="373"/>
      <c r="AP24" s="373"/>
      <c r="AQ24" s="373"/>
      <c r="AR24" s="374"/>
      <c r="AS24" s="372">
        <v>3017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18111693</v>
      </c>
      <c r="BO24" s="420"/>
      <c r="BP24" s="420"/>
      <c r="BQ24" s="420"/>
      <c r="BR24" s="420"/>
      <c r="BS24" s="420"/>
      <c r="BT24" s="420"/>
      <c r="BU24" s="421"/>
      <c r="BV24" s="419">
        <v>18497805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2</v>
      </c>
      <c r="M25" s="373"/>
      <c r="N25" s="373"/>
      <c r="O25" s="373"/>
      <c r="P25" s="374"/>
      <c r="Q25" s="372">
        <v>6560</v>
      </c>
      <c r="R25" s="373"/>
      <c r="S25" s="373"/>
      <c r="T25" s="373"/>
      <c r="U25" s="373"/>
      <c r="V25" s="374"/>
      <c r="W25" s="462"/>
      <c r="X25" s="399"/>
      <c r="Y25" s="400"/>
      <c r="Z25" s="375" t="s">
        <v>164</v>
      </c>
      <c r="AA25" s="376"/>
      <c r="AB25" s="376"/>
      <c r="AC25" s="376"/>
      <c r="AD25" s="376"/>
      <c r="AE25" s="376"/>
      <c r="AF25" s="376"/>
      <c r="AG25" s="377"/>
      <c r="AH25" s="372">
        <v>62</v>
      </c>
      <c r="AI25" s="373"/>
      <c r="AJ25" s="373"/>
      <c r="AK25" s="373"/>
      <c r="AL25" s="374"/>
      <c r="AM25" s="372">
        <v>178684</v>
      </c>
      <c r="AN25" s="373"/>
      <c r="AO25" s="373"/>
      <c r="AP25" s="373"/>
      <c r="AQ25" s="373"/>
      <c r="AR25" s="374"/>
      <c r="AS25" s="372">
        <v>2882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41915</v>
      </c>
      <c r="BO25" s="449"/>
      <c r="BP25" s="449"/>
      <c r="BQ25" s="449"/>
      <c r="BR25" s="449"/>
      <c r="BS25" s="449"/>
      <c r="BT25" s="449"/>
      <c r="BU25" s="450"/>
      <c r="BV25" s="448">
        <v>336054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5940</v>
      </c>
      <c r="R26" s="373"/>
      <c r="S26" s="373"/>
      <c r="T26" s="373"/>
      <c r="U26" s="373"/>
      <c r="V26" s="374"/>
      <c r="W26" s="462"/>
      <c r="X26" s="399"/>
      <c r="Y26" s="400"/>
      <c r="Z26" s="375" t="s">
        <v>167</v>
      </c>
      <c r="AA26" s="430"/>
      <c r="AB26" s="430"/>
      <c r="AC26" s="430"/>
      <c r="AD26" s="430"/>
      <c r="AE26" s="430"/>
      <c r="AF26" s="430"/>
      <c r="AG26" s="431"/>
      <c r="AH26" s="372">
        <v>2</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v>27</v>
      </c>
      <c r="AI27" s="373"/>
      <c r="AJ27" s="373"/>
      <c r="AK27" s="373"/>
      <c r="AL27" s="374"/>
      <c r="AM27" s="372">
        <v>89754</v>
      </c>
      <c r="AN27" s="373"/>
      <c r="AO27" s="373"/>
      <c r="AP27" s="373"/>
      <c r="AQ27" s="373"/>
      <c r="AR27" s="374"/>
      <c r="AS27" s="372">
        <v>3324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1766117</v>
      </c>
      <c r="BO28" s="449"/>
      <c r="BP28" s="449"/>
      <c r="BQ28" s="449"/>
      <c r="BR28" s="449"/>
      <c r="BS28" s="449"/>
      <c r="BT28" s="449"/>
      <c r="BU28" s="450"/>
      <c r="BV28" s="448">
        <v>1843077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3200</v>
      </c>
      <c r="R29" s="373"/>
      <c r="S29" s="373"/>
      <c r="T29" s="373"/>
      <c r="U29" s="373"/>
      <c r="V29" s="374"/>
      <c r="W29" s="463"/>
      <c r="X29" s="464"/>
      <c r="Y29" s="465"/>
      <c r="Z29" s="375" t="s">
        <v>177</v>
      </c>
      <c r="AA29" s="376"/>
      <c r="AB29" s="376"/>
      <c r="AC29" s="376"/>
      <c r="AD29" s="376"/>
      <c r="AE29" s="376"/>
      <c r="AF29" s="376"/>
      <c r="AG29" s="377"/>
      <c r="AH29" s="372">
        <v>362</v>
      </c>
      <c r="AI29" s="373"/>
      <c r="AJ29" s="373"/>
      <c r="AK29" s="373"/>
      <c r="AL29" s="374"/>
      <c r="AM29" s="372">
        <v>1100449</v>
      </c>
      <c r="AN29" s="373"/>
      <c r="AO29" s="373"/>
      <c r="AP29" s="373"/>
      <c r="AQ29" s="373"/>
      <c r="AR29" s="374"/>
      <c r="AS29" s="372">
        <v>3040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1228993</v>
      </c>
      <c r="BO29" s="420"/>
      <c r="BP29" s="420"/>
      <c r="BQ29" s="420"/>
      <c r="BR29" s="420"/>
      <c r="BS29" s="420"/>
      <c r="BT29" s="420"/>
      <c r="BU29" s="421"/>
      <c r="BV29" s="419">
        <v>1366735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6366722</v>
      </c>
      <c r="BO30" s="454"/>
      <c r="BP30" s="454"/>
      <c r="BQ30" s="454"/>
      <c r="BR30" s="454"/>
      <c r="BS30" s="454"/>
      <c r="BT30" s="454"/>
      <c r="BU30" s="455"/>
      <c r="BV30" s="453">
        <v>6721873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壱岐市国民健康保険事業特別会計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壱岐市水道事業会計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壱岐市三島航路事業特別会計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長崎県市町村総合事務組合（一般会計）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壱岐市開発公社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壱岐市農業機械銀行特別会計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壱岐市介護保険事業特別会計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壱岐市下水道事業会計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長崎県市町村総合事務組合（市町村会館管理事業特別会計）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壱岐カントリー倶楽部</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壱岐市後期高齢者医療事業特別会計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長崎県市町村総合事務組合（市町村会館馬町別館管理事業特別会計）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壱岐空港ターミナルビル</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長崎県市町村総合事務組合（公平委員会事業特別会計）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マリンパル壱岐</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長崎県市町村総合事務組合（行政不服審査会事業特別会計）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壱岐市ふるさと商社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長崎県市町村総合事務組合（交通災害共済事業特別会計）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長崎県後期高齢者医療広域連合（普通会計）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長崎県後期高齢者医療広域連合（後期高齢者医療事業会計）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長崎県病院企業団</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DXt4K/NrePR8yBmcV6Cw5DUcD33VjCb6KZ30bXO4TC7dR945Zp0EQZN9wBgXDQky/OsnMeggCjPOQQdikux2w==" saltValue="SsEL1fobhfx9Zx91JYw5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7.34</v>
      </c>
      <c r="G34" s="33">
        <v>6.24</v>
      </c>
      <c r="H34" s="33">
        <v>6.42</v>
      </c>
      <c r="I34" s="33">
        <v>6.64</v>
      </c>
      <c r="J34" s="34">
        <v>6.46</v>
      </c>
      <c r="K34" s="22"/>
      <c r="L34" s="22"/>
      <c r="M34" s="22"/>
      <c r="N34" s="22"/>
      <c r="O34" s="22"/>
      <c r="P34" s="22"/>
    </row>
    <row r="35" spans="1:16" ht="39" customHeight="1" x14ac:dyDescent="0.15">
      <c r="A35" s="22"/>
      <c r="B35" s="35"/>
      <c r="C35" s="1145" t="s">
        <v>534</v>
      </c>
      <c r="D35" s="1146"/>
      <c r="E35" s="1147"/>
      <c r="F35" s="36">
        <v>3.56</v>
      </c>
      <c r="G35" s="37">
        <v>5.59</v>
      </c>
      <c r="H35" s="37">
        <v>3.88</v>
      </c>
      <c r="I35" s="37">
        <v>4.2</v>
      </c>
      <c r="J35" s="38">
        <v>6.08</v>
      </c>
      <c r="K35" s="22"/>
      <c r="L35" s="22"/>
      <c r="M35" s="22"/>
      <c r="N35" s="22"/>
      <c r="O35" s="22"/>
      <c r="P35" s="22"/>
    </row>
    <row r="36" spans="1:16" ht="39" customHeight="1" x14ac:dyDescent="0.15">
      <c r="A36" s="22"/>
      <c r="B36" s="35"/>
      <c r="C36" s="1145" t="s">
        <v>535</v>
      </c>
      <c r="D36" s="1146"/>
      <c r="E36" s="1147"/>
      <c r="F36" s="36">
        <v>0.92</v>
      </c>
      <c r="G36" s="37">
        <v>1.35</v>
      </c>
      <c r="H36" s="37">
        <v>1.89</v>
      </c>
      <c r="I36" s="37">
        <v>1.56</v>
      </c>
      <c r="J36" s="38">
        <v>1.47</v>
      </c>
      <c r="K36" s="22"/>
      <c r="L36" s="22"/>
      <c r="M36" s="22"/>
      <c r="N36" s="22"/>
      <c r="O36" s="22"/>
      <c r="P36" s="22"/>
    </row>
    <row r="37" spans="1:16" ht="39" customHeight="1" x14ac:dyDescent="0.15">
      <c r="A37" s="22"/>
      <c r="B37" s="35"/>
      <c r="C37" s="1145" t="s">
        <v>536</v>
      </c>
      <c r="D37" s="1146"/>
      <c r="E37" s="1147"/>
      <c r="F37" s="36">
        <v>0.1</v>
      </c>
      <c r="G37" s="37">
        <v>0.08</v>
      </c>
      <c r="H37" s="37">
        <v>0.09</v>
      </c>
      <c r="I37" s="37">
        <v>0.1</v>
      </c>
      <c r="J37" s="38">
        <v>0.34</v>
      </c>
      <c r="K37" s="22"/>
      <c r="L37" s="22"/>
      <c r="M37" s="22"/>
      <c r="N37" s="22"/>
      <c r="O37" s="22"/>
      <c r="P37" s="22"/>
    </row>
    <row r="38" spans="1:16" ht="39" customHeight="1" x14ac:dyDescent="0.15">
      <c r="A38" s="22"/>
      <c r="B38" s="35"/>
      <c r="C38" s="1145" t="s">
        <v>537</v>
      </c>
      <c r="D38" s="1146"/>
      <c r="E38" s="1147"/>
      <c r="F38" s="36" t="s">
        <v>489</v>
      </c>
      <c r="G38" s="37" t="s">
        <v>489</v>
      </c>
      <c r="H38" s="37" t="s">
        <v>489</v>
      </c>
      <c r="I38" s="37" t="s">
        <v>489</v>
      </c>
      <c r="J38" s="38">
        <v>0.3</v>
      </c>
      <c r="K38" s="22"/>
      <c r="L38" s="22"/>
      <c r="M38" s="22"/>
      <c r="N38" s="22"/>
      <c r="O38" s="22"/>
      <c r="P38" s="22"/>
    </row>
    <row r="39" spans="1:16" ht="39" customHeight="1" x14ac:dyDescent="0.15">
      <c r="A39" s="22"/>
      <c r="B39" s="35"/>
      <c r="C39" s="1145" t="s">
        <v>538</v>
      </c>
      <c r="D39" s="1146"/>
      <c r="E39" s="1147"/>
      <c r="F39" s="36">
        <v>0.05</v>
      </c>
      <c r="G39" s="37">
        <v>0.17</v>
      </c>
      <c r="H39" s="37">
        <v>0.25</v>
      </c>
      <c r="I39" s="37">
        <v>0.13</v>
      </c>
      <c r="J39" s="38">
        <v>0.1</v>
      </c>
      <c r="K39" s="22"/>
      <c r="L39" s="22"/>
      <c r="M39" s="22"/>
      <c r="N39" s="22"/>
      <c r="O39" s="22"/>
      <c r="P39" s="22"/>
    </row>
    <row r="40" spans="1:16" ht="39" customHeight="1" x14ac:dyDescent="0.15">
      <c r="A40" s="22"/>
      <c r="B40" s="35"/>
      <c r="C40" s="1145" t="s">
        <v>539</v>
      </c>
      <c r="D40" s="1146"/>
      <c r="E40" s="1147"/>
      <c r="F40" s="36">
        <v>0.02</v>
      </c>
      <c r="G40" s="37">
        <v>0.03</v>
      </c>
      <c r="H40" s="37">
        <v>0.04</v>
      </c>
      <c r="I40" s="37">
        <v>0.05</v>
      </c>
      <c r="J40" s="38">
        <v>0.05</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0</v>
      </c>
      <c r="G43" s="42">
        <v>0</v>
      </c>
      <c r="H43" s="42">
        <v>0</v>
      </c>
      <c r="I43" s="42">
        <v>0.53</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dc2lnPHS7/zXgr7X5KsiecMJTFlA2G1pnedOQqOPnk1YE8mDsqmH4sRdQvObXZowqfJfP7KLsJL8AE5IjxtcQ==" saltValue="oB3T4pzloNavZV0omhRw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2832</v>
      </c>
      <c r="L45" s="60">
        <v>2915</v>
      </c>
      <c r="M45" s="60">
        <v>2982</v>
      </c>
      <c r="N45" s="60">
        <v>3192</v>
      </c>
      <c r="O45" s="61">
        <v>3059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251</v>
      </c>
      <c r="L48" s="64">
        <v>255</v>
      </c>
      <c r="M48" s="64">
        <v>273</v>
      </c>
      <c r="N48" s="64">
        <v>266</v>
      </c>
      <c r="O48" s="65">
        <v>265</v>
      </c>
      <c r="P48" s="48"/>
      <c r="Q48" s="48"/>
      <c r="R48" s="48"/>
      <c r="S48" s="48"/>
      <c r="T48" s="48"/>
      <c r="U48" s="48"/>
    </row>
    <row r="49" spans="1:21" ht="30.75" customHeight="1" x14ac:dyDescent="0.15">
      <c r="A49" s="48"/>
      <c r="B49" s="1178"/>
      <c r="C49" s="1179"/>
      <c r="D49" s="62"/>
      <c r="E49" s="1155" t="s">
        <v>14</v>
      </c>
      <c r="F49" s="1155"/>
      <c r="G49" s="1155"/>
      <c r="H49" s="1155"/>
      <c r="I49" s="1155"/>
      <c r="J49" s="1156"/>
      <c r="K49" s="63">
        <v>95</v>
      </c>
      <c r="L49" s="64">
        <v>79</v>
      </c>
      <c r="M49" s="64">
        <v>75</v>
      </c>
      <c r="N49" s="64">
        <v>103</v>
      </c>
      <c r="O49" s="65">
        <v>90</v>
      </c>
      <c r="P49" s="48"/>
      <c r="Q49" s="48"/>
      <c r="R49" s="48"/>
      <c r="S49" s="48"/>
      <c r="T49" s="48"/>
      <c r="U49" s="48"/>
    </row>
    <row r="50" spans="1:21" ht="30.75" customHeight="1" x14ac:dyDescent="0.15">
      <c r="A50" s="48"/>
      <c r="B50" s="1178"/>
      <c r="C50" s="1179"/>
      <c r="D50" s="62"/>
      <c r="E50" s="1155" t="s">
        <v>15</v>
      </c>
      <c r="F50" s="1155"/>
      <c r="G50" s="1155"/>
      <c r="H50" s="1155"/>
      <c r="I50" s="1155"/>
      <c r="J50" s="1156"/>
      <c r="K50" s="63">
        <v>10</v>
      </c>
      <c r="L50" s="64">
        <v>11</v>
      </c>
      <c r="M50" s="64">
        <v>6</v>
      </c>
      <c r="N50" s="64">
        <v>5</v>
      </c>
      <c r="O50" s="65">
        <v>5</v>
      </c>
      <c r="P50" s="48"/>
      <c r="Q50" s="48"/>
      <c r="R50" s="48"/>
      <c r="S50" s="48"/>
      <c r="T50" s="48"/>
      <c r="U50" s="48"/>
    </row>
    <row r="51" spans="1:21" ht="30.75" customHeight="1" x14ac:dyDescent="0.15">
      <c r="A51" s="48"/>
      <c r="B51" s="1180"/>
      <c r="C51" s="1181"/>
      <c r="D51" s="66"/>
      <c r="E51" s="1155" t="s">
        <v>16</v>
      </c>
      <c r="F51" s="1155"/>
      <c r="G51" s="1155"/>
      <c r="H51" s="1155"/>
      <c r="I51" s="1155"/>
      <c r="J51" s="1156"/>
      <c r="K51" s="63">
        <v>2</v>
      </c>
      <c r="L51" s="64" t="s">
        <v>489</v>
      </c>
      <c r="M51" s="64" t="s">
        <v>489</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2591</v>
      </c>
      <c r="L52" s="64">
        <v>2599</v>
      </c>
      <c r="M52" s="64">
        <v>2593</v>
      </c>
      <c r="N52" s="64">
        <v>2647</v>
      </c>
      <c r="O52" s="65">
        <v>2551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599</v>
      </c>
      <c r="L53" s="69">
        <v>661</v>
      </c>
      <c r="M53" s="69">
        <v>743</v>
      </c>
      <c r="N53" s="69">
        <v>919</v>
      </c>
      <c r="O53" s="70">
        <v>868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iJVZ54Flkym4fVjaSWRMbhcvnqCUls00dmEJHwyiX7YBXpmQPIMT4JftBnIcsIC6m1AQZDz4Zc5JkRZmACJew==" saltValue="+A3CWFPA7jj/X/N+BpLA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27229</v>
      </c>
      <c r="J41" s="344">
        <v>26296</v>
      </c>
      <c r="K41" s="344">
        <v>25144</v>
      </c>
      <c r="L41" s="344">
        <v>23795</v>
      </c>
      <c r="M41" s="345">
        <v>22940</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3195</v>
      </c>
      <c r="J43" s="347">
        <v>2831</v>
      </c>
      <c r="K43" s="347">
        <v>2546</v>
      </c>
      <c r="L43" s="347">
        <v>2460</v>
      </c>
      <c r="M43" s="348">
        <v>2333</v>
      </c>
    </row>
    <row r="44" spans="2:13" ht="27.75" customHeight="1" x14ac:dyDescent="0.15">
      <c r="B44" s="1186"/>
      <c r="C44" s="1187"/>
      <c r="D44" s="106"/>
      <c r="E44" s="1190" t="s">
        <v>34</v>
      </c>
      <c r="F44" s="1190"/>
      <c r="G44" s="1190"/>
      <c r="H44" s="1191"/>
      <c r="I44" s="346">
        <v>1010</v>
      </c>
      <c r="J44" s="347">
        <v>941</v>
      </c>
      <c r="K44" s="347">
        <v>992</v>
      </c>
      <c r="L44" s="347">
        <v>919</v>
      </c>
      <c r="M44" s="348">
        <v>838</v>
      </c>
    </row>
    <row r="45" spans="2:13" ht="27.75" customHeight="1" x14ac:dyDescent="0.15">
      <c r="B45" s="1186"/>
      <c r="C45" s="1187"/>
      <c r="D45" s="106"/>
      <c r="E45" s="1190" t="s">
        <v>35</v>
      </c>
      <c r="F45" s="1190"/>
      <c r="G45" s="1190"/>
      <c r="H45" s="1191"/>
      <c r="I45" s="346">
        <v>689</v>
      </c>
      <c r="J45" s="347">
        <v>1231</v>
      </c>
      <c r="K45" s="347">
        <v>1909</v>
      </c>
      <c r="L45" s="347">
        <v>2350</v>
      </c>
      <c r="M45" s="348">
        <v>2317</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5331</v>
      </c>
      <c r="J50" s="347">
        <v>6332</v>
      </c>
      <c r="K50" s="347">
        <v>7069</v>
      </c>
      <c r="L50" s="347">
        <v>7394</v>
      </c>
      <c r="M50" s="348">
        <v>7066</v>
      </c>
    </row>
    <row r="51" spans="2:13" ht="27.75" customHeight="1" x14ac:dyDescent="0.15">
      <c r="B51" s="1186"/>
      <c r="C51" s="1187"/>
      <c r="D51" s="106"/>
      <c r="E51" s="1190" t="s">
        <v>42</v>
      </c>
      <c r="F51" s="1190"/>
      <c r="G51" s="1190"/>
      <c r="H51" s="1191"/>
      <c r="I51" s="346">
        <v>776</v>
      </c>
      <c r="J51" s="347">
        <v>849</v>
      </c>
      <c r="K51" s="347">
        <v>1019</v>
      </c>
      <c r="L51" s="347">
        <v>1120</v>
      </c>
      <c r="M51" s="348">
        <v>1130</v>
      </c>
    </row>
    <row r="52" spans="2:13" ht="27.75" customHeight="1" x14ac:dyDescent="0.15">
      <c r="B52" s="1188"/>
      <c r="C52" s="1189"/>
      <c r="D52" s="106"/>
      <c r="E52" s="1190" t="s">
        <v>43</v>
      </c>
      <c r="F52" s="1190"/>
      <c r="G52" s="1190"/>
      <c r="H52" s="1191"/>
      <c r="I52" s="346">
        <v>22737</v>
      </c>
      <c r="J52" s="347">
        <v>21735</v>
      </c>
      <c r="K52" s="347">
        <v>20616</v>
      </c>
      <c r="L52" s="347">
        <v>19162</v>
      </c>
      <c r="M52" s="348">
        <v>18007</v>
      </c>
    </row>
    <row r="53" spans="2:13" ht="27.75" customHeight="1" thickBot="1" x14ac:dyDescent="0.2">
      <c r="B53" s="1192" t="s">
        <v>19</v>
      </c>
      <c r="C53" s="1193"/>
      <c r="D53" s="110"/>
      <c r="E53" s="1194" t="s">
        <v>44</v>
      </c>
      <c r="F53" s="1194"/>
      <c r="G53" s="1194"/>
      <c r="H53" s="1195"/>
      <c r="I53" s="349">
        <v>3280</v>
      </c>
      <c r="J53" s="350">
        <v>2383</v>
      </c>
      <c r="K53" s="350">
        <v>1887</v>
      </c>
      <c r="L53" s="350">
        <v>1846</v>
      </c>
      <c r="M53" s="351">
        <v>2224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Vob1XLnF4vid3PFPfgCacJ4sFpK1+RgEQ9CDYV95uo9Va1Vlt9I27KGUHT7qZzrn68yh0FKJ26nvkWckmUcnQ==" saltValue="qyTqbkpCTYptmAOhGIB4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election activeCell="F55" sqref="F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1958</v>
      </c>
      <c r="G55" s="352">
        <v>1843</v>
      </c>
      <c r="H55" s="353">
        <v>1766</v>
      </c>
    </row>
    <row r="56" spans="2:8" ht="52.5" customHeight="1" x14ac:dyDescent="0.15">
      <c r="B56" s="122"/>
      <c r="C56" s="1213" t="s">
        <v>47</v>
      </c>
      <c r="D56" s="1213"/>
      <c r="E56" s="1214"/>
      <c r="F56" s="354">
        <v>1516</v>
      </c>
      <c r="G56" s="354">
        <v>1367</v>
      </c>
      <c r="H56" s="355">
        <v>1229</v>
      </c>
    </row>
    <row r="57" spans="2:8" ht="53.25" customHeight="1" x14ac:dyDescent="0.15">
      <c r="B57" s="122"/>
      <c r="C57" s="1215" t="s">
        <v>48</v>
      </c>
      <c r="D57" s="1215"/>
      <c r="E57" s="1216"/>
      <c r="F57" s="356">
        <v>6538</v>
      </c>
      <c r="G57" s="356">
        <v>6722</v>
      </c>
      <c r="H57" s="357">
        <v>6367</v>
      </c>
    </row>
    <row r="58" spans="2:8" ht="45.75" customHeight="1" x14ac:dyDescent="0.15">
      <c r="B58" s="123"/>
      <c r="C58" s="1203" t="s">
        <v>564</v>
      </c>
      <c r="D58" s="1204"/>
      <c r="E58" s="1205"/>
      <c r="F58" s="358">
        <v>2173</v>
      </c>
      <c r="G58" s="358">
        <v>2043</v>
      </c>
      <c r="H58" s="359">
        <v>1625</v>
      </c>
    </row>
    <row r="59" spans="2:8" ht="45.75" customHeight="1" x14ac:dyDescent="0.15">
      <c r="B59" s="123"/>
      <c r="C59" s="1203" t="s">
        <v>565</v>
      </c>
      <c r="D59" s="1204"/>
      <c r="E59" s="1205"/>
      <c r="F59" s="358">
        <v>830</v>
      </c>
      <c r="G59" s="358">
        <v>1096</v>
      </c>
      <c r="H59" s="359">
        <v>1323</v>
      </c>
    </row>
    <row r="60" spans="2:8" ht="45.75" customHeight="1" x14ac:dyDescent="0.15">
      <c r="B60" s="123"/>
      <c r="C60" s="1203" t="s">
        <v>566</v>
      </c>
      <c r="D60" s="1204"/>
      <c r="E60" s="1205"/>
      <c r="F60" s="358">
        <v>1000</v>
      </c>
      <c r="G60" s="358">
        <v>1000</v>
      </c>
      <c r="H60" s="359">
        <v>1000</v>
      </c>
    </row>
    <row r="61" spans="2:8" ht="45.75" customHeight="1" x14ac:dyDescent="0.15">
      <c r="B61" s="123"/>
      <c r="C61" s="1203" t="s">
        <v>567</v>
      </c>
      <c r="D61" s="1204"/>
      <c r="E61" s="1205"/>
      <c r="F61" s="358">
        <v>806</v>
      </c>
      <c r="G61" s="358">
        <v>848</v>
      </c>
      <c r="H61" s="359">
        <v>708</v>
      </c>
    </row>
    <row r="62" spans="2:8" ht="45.75" customHeight="1" thickBot="1" x14ac:dyDescent="0.2">
      <c r="B62" s="124"/>
      <c r="C62" s="1206" t="s">
        <v>568</v>
      </c>
      <c r="D62" s="1207"/>
      <c r="E62" s="1208"/>
      <c r="F62" s="360">
        <v>687</v>
      </c>
      <c r="G62" s="360">
        <v>687</v>
      </c>
      <c r="H62" s="361">
        <v>687</v>
      </c>
    </row>
    <row r="63" spans="2:8" ht="52.5" customHeight="1" thickBot="1" x14ac:dyDescent="0.2">
      <c r="B63" s="125"/>
      <c r="C63" s="1209" t="s">
        <v>49</v>
      </c>
      <c r="D63" s="1209"/>
      <c r="E63" s="1210"/>
      <c r="F63" s="362">
        <v>10012</v>
      </c>
      <c r="G63" s="362">
        <v>9932</v>
      </c>
      <c r="H63" s="363">
        <v>9362</v>
      </c>
    </row>
    <row r="64" spans="2:8" x14ac:dyDescent="0.15"/>
  </sheetData>
  <sheetProtection algorithmName="SHA-512" hashValue="3TBoTt4cvFGk7M0FejOuXod27fTbkx6axrBLC1qEMtcpjzeO9LQluZR56GNAlPSiN3koYaeUFhH4a/ZB78s7Pw==" saltValue="JSeKtM5WSzgt3ekXsH8x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123787</v>
      </c>
      <c r="E3" s="144"/>
      <c r="F3" s="145">
        <v>92632</v>
      </c>
      <c r="G3" s="146"/>
      <c r="H3" s="147"/>
    </row>
    <row r="4" spans="1:8" x14ac:dyDescent="0.15">
      <c r="A4" s="148"/>
      <c r="B4" s="149"/>
      <c r="C4" s="150"/>
      <c r="D4" s="151">
        <v>64283</v>
      </c>
      <c r="E4" s="152"/>
      <c r="F4" s="153">
        <v>47978</v>
      </c>
      <c r="G4" s="154"/>
      <c r="H4" s="155"/>
    </row>
    <row r="5" spans="1:8" x14ac:dyDescent="0.15">
      <c r="A5" s="136" t="s">
        <v>521</v>
      </c>
      <c r="B5" s="141"/>
      <c r="C5" s="142"/>
      <c r="D5" s="143">
        <v>83737</v>
      </c>
      <c r="E5" s="144"/>
      <c r="F5" s="145">
        <v>96469</v>
      </c>
      <c r="G5" s="146"/>
      <c r="H5" s="147"/>
    </row>
    <row r="6" spans="1:8" x14ac:dyDescent="0.15">
      <c r="A6" s="148"/>
      <c r="B6" s="149"/>
      <c r="C6" s="150"/>
      <c r="D6" s="151">
        <v>41949</v>
      </c>
      <c r="E6" s="152"/>
      <c r="F6" s="153">
        <v>49775</v>
      </c>
      <c r="G6" s="154"/>
      <c r="H6" s="155"/>
    </row>
    <row r="7" spans="1:8" x14ac:dyDescent="0.15">
      <c r="A7" s="136" t="s">
        <v>522</v>
      </c>
      <c r="B7" s="141"/>
      <c r="C7" s="142"/>
      <c r="D7" s="143">
        <v>100238</v>
      </c>
      <c r="E7" s="144"/>
      <c r="F7" s="145">
        <v>85743</v>
      </c>
      <c r="G7" s="146"/>
      <c r="H7" s="147"/>
    </row>
    <row r="8" spans="1:8" x14ac:dyDescent="0.15">
      <c r="A8" s="148"/>
      <c r="B8" s="149"/>
      <c r="C8" s="150"/>
      <c r="D8" s="151">
        <v>47063</v>
      </c>
      <c r="E8" s="152"/>
      <c r="F8" s="153">
        <v>45231</v>
      </c>
      <c r="G8" s="154"/>
      <c r="H8" s="155"/>
    </row>
    <row r="9" spans="1:8" x14ac:dyDescent="0.15">
      <c r="A9" s="136" t="s">
        <v>523</v>
      </c>
      <c r="B9" s="141"/>
      <c r="C9" s="142"/>
      <c r="D9" s="143">
        <v>96380</v>
      </c>
      <c r="E9" s="144"/>
      <c r="F9" s="145">
        <v>92509</v>
      </c>
      <c r="G9" s="146"/>
      <c r="H9" s="147"/>
    </row>
    <row r="10" spans="1:8" x14ac:dyDescent="0.15">
      <c r="A10" s="148"/>
      <c r="B10" s="149"/>
      <c r="C10" s="150"/>
      <c r="D10" s="151">
        <v>58931</v>
      </c>
      <c r="E10" s="152"/>
      <c r="F10" s="153">
        <v>52274</v>
      </c>
      <c r="G10" s="154"/>
      <c r="H10" s="155"/>
    </row>
    <row r="11" spans="1:8" x14ac:dyDescent="0.15">
      <c r="A11" s="136" t="s">
        <v>524</v>
      </c>
      <c r="B11" s="141"/>
      <c r="C11" s="142"/>
      <c r="D11" s="143">
        <v>100345</v>
      </c>
      <c r="E11" s="144"/>
      <c r="F11" s="145">
        <v>98544</v>
      </c>
      <c r="G11" s="146"/>
      <c r="H11" s="147"/>
    </row>
    <row r="12" spans="1:8" x14ac:dyDescent="0.15">
      <c r="A12" s="148"/>
      <c r="B12" s="149"/>
      <c r="C12" s="156"/>
      <c r="D12" s="151">
        <v>59924</v>
      </c>
      <c r="E12" s="152"/>
      <c r="F12" s="153">
        <v>55816</v>
      </c>
      <c r="G12" s="154"/>
      <c r="H12" s="155"/>
    </row>
    <row r="13" spans="1:8" x14ac:dyDescent="0.15">
      <c r="A13" s="136"/>
      <c r="B13" s="141"/>
      <c r="C13" s="157"/>
      <c r="D13" s="158">
        <v>100897</v>
      </c>
      <c r="E13" s="159"/>
      <c r="F13" s="160">
        <v>93179</v>
      </c>
      <c r="G13" s="161"/>
      <c r="H13" s="147"/>
    </row>
    <row r="14" spans="1:8" x14ac:dyDescent="0.15">
      <c r="A14" s="148"/>
      <c r="B14" s="149"/>
      <c r="C14" s="150"/>
      <c r="D14" s="151">
        <v>54430</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3.62</v>
      </c>
      <c r="C19" s="162">
        <f>ROUND(VALUE(SUBSTITUTE(実質収支比率等に係る経年分析!G$48,"▲","-")),2)</f>
        <v>5.77</v>
      </c>
      <c r="D19" s="162">
        <f>ROUND(VALUE(SUBSTITUTE(実質収支比率等に係る経年分析!H$48,"▲","-")),2)</f>
        <v>4.1399999999999997</v>
      </c>
      <c r="E19" s="162">
        <f>ROUND(VALUE(SUBSTITUTE(実質収支比率等に係る経年分析!I$48,"▲","-")),2)</f>
        <v>4.34</v>
      </c>
      <c r="F19" s="162">
        <f>ROUND(VALUE(SUBSTITUTE(実質収支比率等に係る経年分析!J$48,"▲","-")),2)</f>
        <v>6.19</v>
      </c>
    </row>
    <row r="20" spans="1:11" x14ac:dyDescent="0.15">
      <c r="A20" s="162" t="s">
        <v>53</v>
      </c>
      <c r="B20" s="162">
        <f>ROUND(VALUE(SUBSTITUTE(実質収支比率等に係る経年分析!F$47,"▲","-")),2)</f>
        <v>10.43</v>
      </c>
      <c r="C20" s="162">
        <f>ROUND(VALUE(SUBSTITUTE(実質収支比率等に係る経年分析!G$47,"▲","-")),2)</f>
        <v>12.02</v>
      </c>
      <c r="D20" s="162">
        <f>ROUND(VALUE(SUBSTITUTE(実質収支比率等に係る経年分析!H$47,"▲","-")),2)</f>
        <v>15.48</v>
      </c>
      <c r="E20" s="162">
        <f>ROUND(VALUE(SUBSTITUTE(実質収支比率等に係る経年分析!I$47,"▲","-")),2)</f>
        <v>14.73</v>
      </c>
      <c r="F20" s="162">
        <f>ROUND(VALUE(SUBSTITUTE(実質収支比率等に係る経年分析!J$47,"▲","-")),2)</f>
        <v>14.07</v>
      </c>
    </row>
    <row r="21" spans="1:11" x14ac:dyDescent="0.15">
      <c r="A21" s="162" t="s">
        <v>54</v>
      </c>
      <c r="B21" s="162">
        <f>IF(ISNUMBER(VALUE(SUBSTITUTE(実質収支比率等に係る経年分析!F$49,"▲","-"))),ROUND(VALUE(SUBSTITUTE(実質収支比率等に係る経年分析!F$49,"▲","-")),2),NA())</f>
        <v>2.0499999999999998</v>
      </c>
      <c r="C21" s="162">
        <f>IF(ISNUMBER(VALUE(SUBSTITUTE(実質収支比率等に係る経年分析!G$49,"▲","-"))),ROUND(VALUE(SUBSTITUTE(実質収支比率等に係る経年分析!G$49,"▲","-")),2),NA())</f>
        <v>4.2</v>
      </c>
      <c r="D21" s="162">
        <f>IF(ISNUMBER(VALUE(SUBSTITUTE(実質収支比率等に係る経年分析!H$49,"▲","-"))),ROUND(VALUE(SUBSTITUTE(実質収支比率等に係る経年分析!H$49,"▲","-")),2),NA())</f>
        <v>1.43</v>
      </c>
      <c r="E21" s="162">
        <f>IF(ISNUMBER(VALUE(SUBSTITUTE(実質収支比率等に係る経年分析!I$49,"▲","-"))),ROUND(VALUE(SUBSTITUTE(実質収支比率等に係る経年分析!I$49,"▲","-")),2),NA())</f>
        <v>-0.76</v>
      </c>
      <c r="F21" s="162">
        <f>IF(ISNUMBER(VALUE(SUBSTITUTE(実質収支比率等に係る経年分析!J$49,"▲","-"))),ROUND(VALUE(SUBSTITUTE(実質収支比率等に係る経年分析!J$49,"▲","-")),2),NA())</f>
        <v>1.25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壱岐市三島航路事業特別会計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壱岐市後期高齢者医療事業特別会計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壱岐市農業機械銀行特別会計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壱岐市下水道事業会計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壱岐市国民健康保険事業特別会計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0.34</v>
      </c>
    </row>
    <row r="34" spans="1:16" x14ac:dyDescent="0.15">
      <c r="A34" s="163" t="str">
        <f>IF(連結実質赤字比率に係る赤字・黒字の構成分析!C$36="",NA(),連結実質赤字比率に係る赤字・黒字の構成分析!C$36)</f>
        <v>壱岐市介護保険事業特別会計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6.08</v>
      </c>
    </row>
    <row r="36" spans="1:16" x14ac:dyDescent="0.15">
      <c r="A36" s="163" t="str">
        <f>IF(連結実質赤字比率に係る赤字・黒字の構成分析!C$34="",NA(),連結実質赤字比率に係る赤字・黒字の構成分析!C$34)</f>
        <v>壱岐市水道事業会計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6.46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2591</v>
      </c>
      <c r="E42" s="164"/>
      <c r="F42" s="164"/>
      <c r="G42" s="164">
        <f>'実質公債費比率（分子）の構造'!L$52</f>
        <v>2599</v>
      </c>
      <c r="H42" s="164"/>
      <c r="I42" s="164"/>
      <c r="J42" s="164">
        <f>'実質公債費比率（分子）の構造'!M$52</f>
        <v>2593</v>
      </c>
      <c r="K42" s="164"/>
      <c r="L42" s="164"/>
      <c r="M42" s="164">
        <f>'実質公債費比率（分子）の構造'!N$52</f>
        <v>2647</v>
      </c>
      <c r="N42" s="164"/>
      <c r="O42" s="164"/>
      <c r="P42" s="164">
        <f>'実質公債費比率（分子）の構造'!O$52</f>
        <v>2551</v>
      </c>
    </row>
    <row r="43" spans="1:16" x14ac:dyDescent="0.15">
      <c r="A43" s="164" t="s">
        <v>16</v>
      </c>
      <c r="B43" s="164">
        <f>'実質公債費比率（分子）の構造'!K$51</f>
        <v>2</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10</v>
      </c>
      <c r="C44" s="164"/>
      <c r="D44" s="164"/>
      <c r="E44" s="164">
        <f>'実質公債費比率（分子）の構造'!L$50</f>
        <v>11</v>
      </c>
      <c r="F44" s="164"/>
      <c r="G44" s="164"/>
      <c r="H44" s="164">
        <f>'実質公債費比率（分子）の構造'!M$50</f>
        <v>6</v>
      </c>
      <c r="I44" s="164"/>
      <c r="J44" s="164"/>
      <c r="K44" s="164">
        <f>'実質公債費比率（分子）の構造'!N$50</f>
        <v>5</v>
      </c>
      <c r="L44" s="164"/>
      <c r="M44" s="164"/>
      <c r="N44" s="164">
        <f>'実質公債費比率（分子）の構造'!O$50</f>
        <v>5</v>
      </c>
      <c r="O44" s="164"/>
      <c r="P44" s="164"/>
    </row>
    <row r="45" spans="1:16" x14ac:dyDescent="0.15">
      <c r="A45" s="164" t="s">
        <v>63</v>
      </c>
      <c r="B45" s="164">
        <f>'実質公債費比率（分子）の構造'!K$49</f>
        <v>95</v>
      </c>
      <c r="C45" s="164"/>
      <c r="D45" s="164"/>
      <c r="E45" s="164">
        <f>'実質公債費比率（分子）の構造'!L$49</f>
        <v>79</v>
      </c>
      <c r="F45" s="164"/>
      <c r="G45" s="164"/>
      <c r="H45" s="164">
        <f>'実質公債費比率（分子）の構造'!M$49</f>
        <v>75</v>
      </c>
      <c r="I45" s="164"/>
      <c r="J45" s="164"/>
      <c r="K45" s="164">
        <f>'実質公債費比率（分子）の構造'!N$49</f>
        <v>103</v>
      </c>
      <c r="L45" s="164"/>
      <c r="M45" s="164"/>
      <c r="N45" s="164">
        <f>'実質公債費比率（分子）の構造'!O$49</f>
        <v>90</v>
      </c>
      <c r="O45" s="164"/>
      <c r="P45" s="164"/>
    </row>
    <row r="46" spans="1:16" x14ac:dyDescent="0.15">
      <c r="A46" s="164" t="s">
        <v>64</v>
      </c>
      <c r="B46" s="164">
        <f>'実質公債費比率（分子）の構造'!K$48</f>
        <v>251</v>
      </c>
      <c r="C46" s="164"/>
      <c r="D46" s="164"/>
      <c r="E46" s="164">
        <f>'実質公債費比率（分子）の構造'!L$48</f>
        <v>255</v>
      </c>
      <c r="F46" s="164"/>
      <c r="G46" s="164"/>
      <c r="H46" s="164">
        <f>'実質公債費比率（分子）の構造'!M$48</f>
        <v>273</v>
      </c>
      <c r="I46" s="164"/>
      <c r="J46" s="164"/>
      <c r="K46" s="164">
        <f>'実質公債費比率（分子）の構造'!N$48</f>
        <v>266</v>
      </c>
      <c r="L46" s="164"/>
      <c r="M46" s="164"/>
      <c r="N46" s="164">
        <f>'実質公債費比率（分子）の構造'!O$48</f>
        <v>265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2832</v>
      </c>
      <c r="C49" s="164"/>
      <c r="D49" s="164"/>
      <c r="E49" s="164">
        <f>'実質公債費比率（分子）の構造'!L$45</f>
        <v>2915</v>
      </c>
      <c r="F49" s="164"/>
      <c r="G49" s="164"/>
      <c r="H49" s="164">
        <f>'実質公債費比率（分子）の構造'!M$45</f>
        <v>2982</v>
      </c>
      <c r="I49" s="164"/>
      <c r="J49" s="164"/>
      <c r="K49" s="164">
        <f>'実質公債費比率（分子）の構造'!N$45</f>
        <v>3192</v>
      </c>
      <c r="L49" s="164"/>
      <c r="M49" s="164"/>
      <c r="N49" s="164">
        <f>'実質公債費比率（分子）の構造'!O$45</f>
        <v>3059</v>
      </c>
      <c r="O49" s="164"/>
      <c r="P49" s="164"/>
    </row>
    <row r="50" spans="1:16" x14ac:dyDescent="0.15">
      <c r="A50" s="164" t="s">
        <v>67</v>
      </c>
      <c r="B50" s="164" t="e">
        <f>NA()</f>
        <v>#N/A</v>
      </c>
      <c r="C50" s="164">
        <f>IF(ISNUMBER('実質公債費比率（分子）の構造'!K$53),'実質公債費比率（分子）の構造'!K$53,NA())</f>
        <v>599</v>
      </c>
      <c r="D50" s="164" t="e">
        <f>NA()</f>
        <v>#N/A</v>
      </c>
      <c r="E50" s="164" t="e">
        <f>NA()</f>
        <v>#N/A</v>
      </c>
      <c r="F50" s="164">
        <f>IF(ISNUMBER('実質公債費比率（分子）の構造'!L$53),'実質公債費比率（分子）の構造'!L$53,NA())</f>
        <v>661</v>
      </c>
      <c r="G50" s="164" t="e">
        <f>NA()</f>
        <v>#N/A</v>
      </c>
      <c r="H50" s="164" t="e">
        <f>NA()</f>
        <v>#N/A</v>
      </c>
      <c r="I50" s="164">
        <f>IF(ISNUMBER('実質公債費比率（分子）の構造'!M$53),'実質公債費比率（分子）の構造'!M$53,NA())</f>
        <v>743</v>
      </c>
      <c r="J50" s="164" t="e">
        <f>NA()</f>
        <v>#N/A</v>
      </c>
      <c r="K50" s="164" t="e">
        <f>NA()</f>
        <v>#N/A</v>
      </c>
      <c r="L50" s="164">
        <f>IF(ISNUMBER('実質公債費比率（分子）の構造'!N$53),'実質公債費比率（分子）の構造'!N$53,NA())</f>
        <v>919</v>
      </c>
      <c r="M50" s="164" t="e">
        <f>NA()</f>
        <v>#N/A</v>
      </c>
      <c r="N50" s="164" t="e">
        <f>NA()</f>
        <v>#N/A</v>
      </c>
      <c r="O50" s="164">
        <f>IF(ISNUMBER('実質公債費比率（分子）の構造'!O$53),'実質公債費比率（分子）の構造'!O$53,NA())</f>
        <v>868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22737</v>
      </c>
      <c r="E56" s="163"/>
      <c r="F56" s="163"/>
      <c r="G56" s="163">
        <f>'将来負担比率（分子）の構造'!J$52</f>
        <v>21735</v>
      </c>
      <c r="H56" s="163"/>
      <c r="I56" s="163"/>
      <c r="J56" s="163">
        <f>'将来負担比率（分子）の構造'!K$52</f>
        <v>20616</v>
      </c>
      <c r="K56" s="163"/>
      <c r="L56" s="163"/>
      <c r="M56" s="163">
        <f>'将来負担比率（分子）の構造'!L$52</f>
        <v>19162</v>
      </c>
      <c r="N56" s="163"/>
      <c r="O56" s="163"/>
      <c r="P56" s="163">
        <f>'将来負担比率（分子）の構造'!M$52</f>
        <v>18007</v>
      </c>
    </row>
    <row r="57" spans="1:16" x14ac:dyDescent="0.15">
      <c r="A57" s="163" t="s">
        <v>42</v>
      </c>
      <c r="B57" s="163"/>
      <c r="C57" s="163"/>
      <c r="D57" s="163">
        <f>'将来負担比率（分子）の構造'!I$51</f>
        <v>776</v>
      </c>
      <c r="E57" s="163"/>
      <c r="F57" s="163"/>
      <c r="G57" s="163">
        <f>'将来負担比率（分子）の構造'!J$51</f>
        <v>849</v>
      </c>
      <c r="H57" s="163"/>
      <c r="I57" s="163"/>
      <c r="J57" s="163">
        <f>'将来負担比率（分子）の構造'!K$51</f>
        <v>1019</v>
      </c>
      <c r="K57" s="163"/>
      <c r="L57" s="163"/>
      <c r="M57" s="163">
        <f>'将来負担比率（分子）の構造'!L$51</f>
        <v>1120</v>
      </c>
      <c r="N57" s="163"/>
      <c r="O57" s="163"/>
      <c r="P57" s="163">
        <f>'将来負担比率（分子）の構造'!M$51</f>
        <v>1130</v>
      </c>
    </row>
    <row r="58" spans="1:16" x14ac:dyDescent="0.15">
      <c r="A58" s="163" t="s">
        <v>41</v>
      </c>
      <c r="B58" s="163"/>
      <c r="C58" s="163"/>
      <c r="D58" s="163">
        <f>'将来負担比率（分子）の構造'!I$50</f>
        <v>5331</v>
      </c>
      <c r="E58" s="163"/>
      <c r="F58" s="163"/>
      <c r="G58" s="163">
        <f>'将来負担比率（分子）の構造'!J$50</f>
        <v>6332</v>
      </c>
      <c r="H58" s="163"/>
      <c r="I58" s="163"/>
      <c r="J58" s="163">
        <f>'将来負担比率（分子）の構造'!K$50</f>
        <v>7069</v>
      </c>
      <c r="K58" s="163"/>
      <c r="L58" s="163"/>
      <c r="M58" s="163">
        <f>'将来負担比率（分子）の構造'!L$50</f>
        <v>7394</v>
      </c>
      <c r="N58" s="163"/>
      <c r="O58" s="163"/>
      <c r="P58" s="163">
        <f>'将来負担比率（分子）の構造'!M$50</f>
        <v>7066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689</v>
      </c>
      <c r="C62" s="163"/>
      <c r="D62" s="163"/>
      <c r="E62" s="163">
        <f>'将来負担比率（分子）の構造'!J$45</f>
        <v>1231</v>
      </c>
      <c r="F62" s="163"/>
      <c r="G62" s="163"/>
      <c r="H62" s="163">
        <f>'将来負担比率（分子）の構造'!K$45</f>
        <v>1909</v>
      </c>
      <c r="I62" s="163"/>
      <c r="J62" s="163"/>
      <c r="K62" s="163">
        <f>'将来負担比率（分子）の構造'!L$45</f>
        <v>2350</v>
      </c>
      <c r="L62" s="163"/>
      <c r="M62" s="163"/>
      <c r="N62" s="163">
        <f>'将来負担比率（分子）の構造'!M$45</f>
        <v>2317</v>
      </c>
      <c r="O62" s="163"/>
      <c r="P62" s="163"/>
    </row>
    <row r="63" spans="1:16" x14ac:dyDescent="0.15">
      <c r="A63" s="163" t="s">
        <v>34</v>
      </c>
      <c r="B63" s="163">
        <f>'将来負担比率（分子）の構造'!I$44</f>
        <v>1010</v>
      </c>
      <c r="C63" s="163"/>
      <c r="D63" s="163"/>
      <c r="E63" s="163">
        <f>'将来負担比率（分子）の構造'!J$44</f>
        <v>941</v>
      </c>
      <c r="F63" s="163"/>
      <c r="G63" s="163"/>
      <c r="H63" s="163">
        <f>'将来負担比率（分子）の構造'!K$44</f>
        <v>992</v>
      </c>
      <c r="I63" s="163"/>
      <c r="J63" s="163"/>
      <c r="K63" s="163">
        <f>'将来負担比率（分子）の構造'!L$44</f>
        <v>919</v>
      </c>
      <c r="L63" s="163"/>
      <c r="M63" s="163"/>
      <c r="N63" s="163">
        <f>'将来負担比率（分子）の構造'!M$44</f>
        <v>838</v>
      </c>
      <c r="O63" s="163"/>
      <c r="P63" s="163"/>
    </row>
    <row r="64" spans="1:16" x14ac:dyDescent="0.15">
      <c r="A64" s="163" t="s">
        <v>33</v>
      </c>
      <c r="B64" s="163">
        <f>'将来負担比率（分子）の構造'!I$43</f>
        <v>3195</v>
      </c>
      <c r="C64" s="163"/>
      <c r="D64" s="163"/>
      <c r="E64" s="163">
        <f>'将来負担比率（分子）の構造'!J$43</f>
        <v>2831</v>
      </c>
      <c r="F64" s="163"/>
      <c r="G64" s="163"/>
      <c r="H64" s="163">
        <f>'将来負担比率（分子）の構造'!K$43</f>
        <v>2546</v>
      </c>
      <c r="I64" s="163"/>
      <c r="J64" s="163"/>
      <c r="K64" s="163">
        <f>'将来負担比率（分子）の構造'!L$43</f>
        <v>2460</v>
      </c>
      <c r="L64" s="163"/>
      <c r="M64" s="163"/>
      <c r="N64" s="163">
        <f>'将来負担比率（分子）の構造'!M$43</f>
        <v>2333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27229</v>
      </c>
      <c r="C66" s="163"/>
      <c r="D66" s="163"/>
      <c r="E66" s="163">
        <f>'将来負担比率（分子）の構造'!J$41</f>
        <v>26296</v>
      </c>
      <c r="F66" s="163"/>
      <c r="G66" s="163"/>
      <c r="H66" s="163">
        <f>'将来負担比率（分子）の構造'!K$41</f>
        <v>25144</v>
      </c>
      <c r="I66" s="163"/>
      <c r="J66" s="163"/>
      <c r="K66" s="163">
        <f>'将来負担比率（分子）の構造'!L$41</f>
        <v>23795</v>
      </c>
      <c r="L66" s="163"/>
      <c r="M66" s="163"/>
      <c r="N66" s="163">
        <f>'将来負担比率（分子）の構造'!M$41</f>
        <v>22940</v>
      </c>
      <c r="O66" s="163"/>
      <c r="P66" s="163"/>
    </row>
    <row r="67" spans="1:16" x14ac:dyDescent="0.15">
      <c r="A67" s="163" t="s">
        <v>71</v>
      </c>
      <c r="B67" s="163" t="e">
        <f>NA()</f>
        <v>#N/A</v>
      </c>
      <c r="C67" s="163">
        <f>IF(ISNUMBER('将来負担比率（分子）の構造'!I$53), IF('将来負担比率（分子）の構造'!I$53 &lt; 0, 0, '将来負担比率（分子）の構造'!I$53), NA())</f>
        <v>3280</v>
      </c>
      <c r="D67" s="163" t="e">
        <f>NA()</f>
        <v>#N/A</v>
      </c>
      <c r="E67" s="163" t="e">
        <f>NA()</f>
        <v>#N/A</v>
      </c>
      <c r="F67" s="163">
        <f>IF(ISNUMBER('将来負担比率（分子）の構造'!J$53), IF('将来負担比率（分子）の構造'!J$53 &lt; 0, 0, '将来負担比率（分子）の構造'!J$53), NA())</f>
        <v>2383</v>
      </c>
      <c r="G67" s="163" t="e">
        <f>NA()</f>
        <v>#N/A</v>
      </c>
      <c r="H67" s="163" t="e">
        <f>NA()</f>
        <v>#N/A</v>
      </c>
      <c r="I67" s="163">
        <f>IF(ISNUMBER('将来負担比率（分子）の構造'!K$53), IF('将来負担比率（分子）の構造'!K$53 &lt; 0, 0, '将来負担比率（分子）の構造'!K$53), NA())</f>
        <v>1887</v>
      </c>
      <c r="J67" s="163" t="e">
        <f>NA()</f>
        <v>#N/A</v>
      </c>
      <c r="K67" s="163" t="e">
        <f>NA()</f>
        <v>#N/A</v>
      </c>
      <c r="L67" s="163">
        <f>IF(ISNUMBER('将来負担比率（分子）の構造'!L$53), IF('将来負担比率（分子）の構造'!L$53 &lt; 0, 0, '将来負担比率（分子）の構造'!L$53), NA())</f>
        <v>1846</v>
      </c>
      <c r="M67" s="163" t="e">
        <f>NA()</f>
        <v>#N/A</v>
      </c>
      <c r="N67" s="163" t="e">
        <f>NA()</f>
        <v>#N/A</v>
      </c>
      <c r="O67" s="163">
        <f>IF(ISNUMBER('将来負担比率（分子）の構造'!M$53), IF('将来負担比率（分子）の構造'!M$53 &lt; 0, 0, '将来負担比率（分子）の構造'!M$53), NA())</f>
        <v>2224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1958</v>
      </c>
      <c r="C72" s="167">
        <f>基金残高に係る経年分析!G55</f>
        <v>1843</v>
      </c>
      <c r="D72" s="167">
        <f>基金残高に係る経年分析!H55</f>
        <v>1766</v>
      </c>
    </row>
    <row r="73" spans="1:16" x14ac:dyDescent="0.15">
      <c r="A73" s="166" t="s">
        <v>74</v>
      </c>
      <c r="B73" s="167">
        <f>基金残高に係る経年分析!F56</f>
        <v>1516</v>
      </c>
      <c r="C73" s="167">
        <f>基金残高に係る経年分析!G56</f>
        <v>1367</v>
      </c>
      <c r="D73" s="167">
        <f>基金残高に係る経年分析!H56</f>
        <v>1229</v>
      </c>
    </row>
    <row r="74" spans="1:16" x14ac:dyDescent="0.15">
      <c r="A74" s="166" t="s">
        <v>75</v>
      </c>
      <c r="B74" s="167">
        <f>基金残高に係る経年分析!F57</f>
        <v>6538</v>
      </c>
      <c r="C74" s="167">
        <f>基金残高に係る経年分析!G57</f>
        <v>6722</v>
      </c>
      <c r="D74" s="167">
        <f>基金残高に係る経年分析!H57</f>
        <v>6367</v>
      </c>
    </row>
  </sheetData>
  <sheetProtection algorithmName="SHA-512" hashValue="qu75RFqQuP91JcPVZgdmXKKkrVgym5CTUzZ6hAoeXAHFVMEXGbVgGmi7FG0PtD/mtKSo15mdAI5TVMrDbm33cA==" saltValue="NkuOPyib58chyW2WHRe5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2228682</v>
      </c>
      <c r="S5" s="677"/>
      <c r="T5" s="677"/>
      <c r="U5" s="677"/>
      <c r="V5" s="677"/>
      <c r="W5" s="677"/>
      <c r="X5" s="677"/>
      <c r="Y5" s="702"/>
      <c r="Z5" s="715">
        <v>9</v>
      </c>
      <c r="AA5" s="715"/>
      <c r="AB5" s="715"/>
      <c r="AC5" s="715"/>
      <c r="AD5" s="716">
        <v>2209747</v>
      </c>
      <c r="AE5" s="716"/>
      <c r="AF5" s="716"/>
      <c r="AG5" s="716"/>
      <c r="AH5" s="716"/>
      <c r="AI5" s="716"/>
      <c r="AJ5" s="716"/>
      <c r="AK5" s="716"/>
      <c r="AL5" s="703">
        <v>17.5</v>
      </c>
      <c r="AM5" s="685"/>
      <c r="AN5" s="685"/>
      <c r="AO5" s="704"/>
      <c r="AP5" s="679" t="s">
        <v>216</v>
      </c>
      <c r="AQ5" s="680"/>
      <c r="AR5" s="680"/>
      <c r="AS5" s="680"/>
      <c r="AT5" s="680"/>
      <c r="AU5" s="680"/>
      <c r="AV5" s="680"/>
      <c r="AW5" s="680"/>
      <c r="AX5" s="680"/>
      <c r="AY5" s="680"/>
      <c r="AZ5" s="680"/>
      <c r="BA5" s="680"/>
      <c r="BB5" s="680"/>
      <c r="BC5" s="680"/>
      <c r="BD5" s="680"/>
      <c r="BE5" s="680"/>
      <c r="BF5" s="681"/>
      <c r="BG5" s="621">
        <v>2225543</v>
      </c>
      <c r="BH5" s="622"/>
      <c r="BI5" s="622"/>
      <c r="BJ5" s="622"/>
      <c r="BK5" s="622"/>
      <c r="BL5" s="622"/>
      <c r="BM5" s="622"/>
      <c r="BN5" s="623"/>
      <c r="BO5" s="659">
        <v>99.9</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293237</v>
      </c>
      <c r="S6" s="622"/>
      <c r="T6" s="622"/>
      <c r="U6" s="622"/>
      <c r="V6" s="622"/>
      <c r="W6" s="622"/>
      <c r="X6" s="622"/>
      <c r="Y6" s="623"/>
      <c r="Z6" s="659">
        <v>1.2</v>
      </c>
      <c r="AA6" s="659"/>
      <c r="AB6" s="659"/>
      <c r="AC6" s="659"/>
      <c r="AD6" s="660">
        <v>293237</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2225543</v>
      </c>
      <c r="BH6" s="622"/>
      <c r="BI6" s="622"/>
      <c r="BJ6" s="622"/>
      <c r="BK6" s="622"/>
      <c r="BL6" s="622"/>
      <c r="BM6" s="622"/>
      <c r="BN6" s="623"/>
      <c r="BO6" s="659">
        <v>99.9</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146010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145621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1038</v>
      </c>
      <c r="S7" s="622"/>
      <c r="T7" s="622"/>
      <c r="U7" s="622"/>
      <c r="V7" s="622"/>
      <c r="W7" s="622"/>
      <c r="X7" s="622"/>
      <c r="Y7" s="623"/>
      <c r="Z7" s="659">
        <v>0</v>
      </c>
      <c r="AA7" s="659"/>
      <c r="AB7" s="659"/>
      <c r="AC7" s="659"/>
      <c r="AD7" s="660">
        <v>1038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833661</v>
      </c>
      <c r="BH7" s="622"/>
      <c r="BI7" s="622"/>
      <c r="BJ7" s="622"/>
      <c r="BK7" s="622"/>
      <c r="BL7" s="622"/>
      <c r="BM7" s="622"/>
      <c r="BN7" s="623"/>
      <c r="BO7" s="659">
        <v>37.4</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3919607</v>
      </c>
      <c r="CS7" s="622"/>
      <c r="CT7" s="622"/>
      <c r="CU7" s="622"/>
      <c r="CV7" s="622"/>
      <c r="CW7" s="622"/>
      <c r="CX7" s="622"/>
      <c r="CY7" s="623"/>
      <c r="CZ7" s="659">
        <v>16.5</v>
      </c>
      <c r="DA7" s="659"/>
      <c r="DB7" s="659"/>
      <c r="DC7" s="659"/>
      <c r="DD7" s="627">
        <v>60587</v>
      </c>
      <c r="DE7" s="622"/>
      <c r="DF7" s="622"/>
      <c r="DG7" s="622"/>
      <c r="DH7" s="622"/>
      <c r="DI7" s="622"/>
      <c r="DJ7" s="622"/>
      <c r="DK7" s="622"/>
      <c r="DL7" s="622"/>
      <c r="DM7" s="622"/>
      <c r="DN7" s="622"/>
      <c r="DO7" s="622"/>
      <c r="DP7" s="623"/>
      <c r="DQ7" s="627">
        <v>2039965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11735</v>
      </c>
      <c r="S8" s="622"/>
      <c r="T8" s="622"/>
      <c r="U8" s="622"/>
      <c r="V8" s="622"/>
      <c r="W8" s="622"/>
      <c r="X8" s="622"/>
      <c r="Y8" s="623"/>
      <c r="Z8" s="659">
        <v>0</v>
      </c>
      <c r="AA8" s="659"/>
      <c r="AB8" s="659"/>
      <c r="AC8" s="659"/>
      <c r="AD8" s="660">
        <v>11735</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31730</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6482171</v>
      </c>
      <c r="CS8" s="622"/>
      <c r="CT8" s="622"/>
      <c r="CU8" s="622"/>
      <c r="CV8" s="622"/>
      <c r="CW8" s="622"/>
      <c r="CX8" s="622"/>
      <c r="CY8" s="623"/>
      <c r="CZ8" s="659">
        <v>27.3</v>
      </c>
      <c r="DA8" s="659"/>
      <c r="DB8" s="659"/>
      <c r="DC8" s="659"/>
      <c r="DD8" s="627">
        <v>80945</v>
      </c>
      <c r="DE8" s="622"/>
      <c r="DF8" s="622"/>
      <c r="DG8" s="622"/>
      <c r="DH8" s="622"/>
      <c r="DI8" s="622"/>
      <c r="DJ8" s="622"/>
      <c r="DK8" s="622"/>
      <c r="DL8" s="622"/>
      <c r="DM8" s="622"/>
      <c r="DN8" s="622"/>
      <c r="DO8" s="622"/>
      <c r="DP8" s="623"/>
      <c r="DQ8" s="627">
        <v>3826220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17634</v>
      </c>
      <c r="S9" s="622"/>
      <c r="T9" s="622"/>
      <c r="U9" s="622"/>
      <c r="V9" s="622"/>
      <c r="W9" s="622"/>
      <c r="X9" s="622"/>
      <c r="Y9" s="623"/>
      <c r="Z9" s="659">
        <v>0.1</v>
      </c>
      <c r="AA9" s="659"/>
      <c r="AB9" s="659"/>
      <c r="AC9" s="659"/>
      <c r="AD9" s="660">
        <v>17634</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680490</v>
      </c>
      <c r="BH9" s="622"/>
      <c r="BI9" s="622"/>
      <c r="BJ9" s="622"/>
      <c r="BK9" s="622"/>
      <c r="BL9" s="622"/>
      <c r="BM9" s="622"/>
      <c r="BN9" s="623"/>
      <c r="BO9" s="659">
        <v>30.5</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2188320</v>
      </c>
      <c r="CS9" s="622"/>
      <c r="CT9" s="622"/>
      <c r="CU9" s="622"/>
      <c r="CV9" s="622"/>
      <c r="CW9" s="622"/>
      <c r="CX9" s="622"/>
      <c r="CY9" s="623"/>
      <c r="CZ9" s="659">
        <v>9.1999999999999993</v>
      </c>
      <c r="DA9" s="659"/>
      <c r="DB9" s="659"/>
      <c r="DC9" s="659"/>
      <c r="DD9" s="627">
        <v>242117</v>
      </c>
      <c r="DE9" s="622"/>
      <c r="DF9" s="622"/>
      <c r="DG9" s="622"/>
      <c r="DH9" s="622"/>
      <c r="DI9" s="622"/>
      <c r="DJ9" s="622"/>
      <c r="DK9" s="622"/>
      <c r="DL9" s="622"/>
      <c r="DM9" s="622"/>
      <c r="DN9" s="622"/>
      <c r="DO9" s="622"/>
      <c r="DP9" s="623"/>
      <c r="DQ9" s="627">
        <v>1792406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63755</v>
      </c>
      <c r="BH10" s="622"/>
      <c r="BI10" s="622"/>
      <c r="BJ10" s="622"/>
      <c r="BK10" s="622"/>
      <c r="BL10" s="622"/>
      <c r="BM10" s="622"/>
      <c r="BN10" s="623"/>
      <c r="BO10" s="659">
        <v>2.9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628549</v>
      </c>
      <c r="S11" s="622"/>
      <c r="T11" s="622"/>
      <c r="U11" s="622"/>
      <c r="V11" s="622"/>
      <c r="W11" s="622"/>
      <c r="X11" s="622"/>
      <c r="Y11" s="623"/>
      <c r="Z11" s="624">
        <v>2.5</v>
      </c>
      <c r="AA11" s="625"/>
      <c r="AB11" s="625"/>
      <c r="AC11" s="626"/>
      <c r="AD11" s="627">
        <v>628549</v>
      </c>
      <c r="AE11" s="622"/>
      <c r="AF11" s="622"/>
      <c r="AG11" s="622"/>
      <c r="AH11" s="622"/>
      <c r="AI11" s="622"/>
      <c r="AJ11" s="622"/>
      <c r="AK11" s="623"/>
      <c r="AL11" s="624">
        <v>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57686</v>
      </c>
      <c r="BH11" s="622"/>
      <c r="BI11" s="622"/>
      <c r="BJ11" s="622"/>
      <c r="BK11" s="622"/>
      <c r="BL11" s="622"/>
      <c r="BM11" s="622"/>
      <c r="BN11" s="623"/>
      <c r="BO11" s="659">
        <v>2.6</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2226592</v>
      </c>
      <c r="CS11" s="622"/>
      <c r="CT11" s="622"/>
      <c r="CU11" s="622"/>
      <c r="CV11" s="622"/>
      <c r="CW11" s="622"/>
      <c r="CX11" s="622"/>
      <c r="CY11" s="623"/>
      <c r="CZ11" s="659">
        <v>9.4</v>
      </c>
      <c r="DA11" s="659"/>
      <c r="DB11" s="659"/>
      <c r="DC11" s="659"/>
      <c r="DD11" s="627">
        <v>415543</v>
      </c>
      <c r="DE11" s="622"/>
      <c r="DF11" s="622"/>
      <c r="DG11" s="622"/>
      <c r="DH11" s="622"/>
      <c r="DI11" s="622"/>
      <c r="DJ11" s="622"/>
      <c r="DK11" s="622"/>
      <c r="DL11" s="622"/>
      <c r="DM11" s="622"/>
      <c r="DN11" s="622"/>
      <c r="DO11" s="622"/>
      <c r="DP11" s="623"/>
      <c r="DQ11" s="627">
        <v>744823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1819</v>
      </c>
      <c r="S12" s="622"/>
      <c r="T12" s="622"/>
      <c r="U12" s="622"/>
      <c r="V12" s="622"/>
      <c r="W12" s="622"/>
      <c r="X12" s="622"/>
      <c r="Y12" s="623"/>
      <c r="Z12" s="659">
        <v>0</v>
      </c>
      <c r="AA12" s="659"/>
      <c r="AB12" s="659"/>
      <c r="AC12" s="659"/>
      <c r="AD12" s="660">
        <v>1819</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1039373</v>
      </c>
      <c r="BH12" s="622"/>
      <c r="BI12" s="622"/>
      <c r="BJ12" s="622"/>
      <c r="BK12" s="622"/>
      <c r="BL12" s="622"/>
      <c r="BM12" s="622"/>
      <c r="BN12" s="623"/>
      <c r="BO12" s="659">
        <v>46.6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877233</v>
      </c>
      <c r="CS12" s="622"/>
      <c r="CT12" s="622"/>
      <c r="CU12" s="622"/>
      <c r="CV12" s="622"/>
      <c r="CW12" s="622"/>
      <c r="CX12" s="622"/>
      <c r="CY12" s="623"/>
      <c r="CZ12" s="659">
        <v>3.7</v>
      </c>
      <c r="DA12" s="659"/>
      <c r="DB12" s="659"/>
      <c r="DC12" s="659"/>
      <c r="DD12" s="627">
        <v>11363</v>
      </c>
      <c r="DE12" s="622"/>
      <c r="DF12" s="622"/>
      <c r="DG12" s="622"/>
      <c r="DH12" s="622"/>
      <c r="DI12" s="622"/>
      <c r="DJ12" s="622"/>
      <c r="DK12" s="622"/>
      <c r="DL12" s="622"/>
      <c r="DM12" s="622"/>
      <c r="DN12" s="622"/>
      <c r="DO12" s="622"/>
      <c r="DP12" s="623"/>
      <c r="DQ12" s="627">
        <v>366229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1026737</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1776278</v>
      </c>
      <c r="CS13" s="622"/>
      <c r="CT13" s="622"/>
      <c r="CU13" s="622"/>
      <c r="CV13" s="622"/>
      <c r="CW13" s="622"/>
      <c r="CX13" s="622"/>
      <c r="CY13" s="623"/>
      <c r="CZ13" s="659">
        <v>7.5</v>
      </c>
      <c r="DA13" s="659"/>
      <c r="DB13" s="659"/>
      <c r="DC13" s="659"/>
      <c r="DD13" s="627">
        <v>1183343</v>
      </c>
      <c r="DE13" s="622"/>
      <c r="DF13" s="622"/>
      <c r="DG13" s="622"/>
      <c r="DH13" s="622"/>
      <c r="DI13" s="622"/>
      <c r="DJ13" s="622"/>
      <c r="DK13" s="622"/>
      <c r="DL13" s="622"/>
      <c r="DM13" s="622"/>
      <c r="DN13" s="622"/>
      <c r="DO13" s="622"/>
      <c r="DP13" s="623"/>
      <c r="DQ13" s="627">
        <v>464069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149539</v>
      </c>
      <c r="BH14" s="622"/>
      <c r="BI14" s="622"/>
      <c r="BJ14" s="622"/>
      <c r="BK14" s="622"/>
      <c r="BL14" s="622"/>
      <c r="BM14" s="622"/>
      <c r="BN14" s="623"/>
      <c r="BO14" s="659">
        <v>6.7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748649</v>
      </c>
      <c r="CS14" s="622"/>
      <c r="CT14" s="622"/>
      <c r="CU14" s="622"/>
      <c r="CV14" s="622"/>
      <c r="CW14" s="622"/>
      <c r="CX14" s="622"/>
      <c r="CY14" s="623"/>
      <c r="CZ14" s="659">
        <v>3.2</v>
      </c>
      <c r="DA14" s="659"/>
      <c r="DB14" s="659"/>
      <c r="DC14" s="659"/>
      <c r="DD14" s="627">
        <v>136030</v>
      </c>
      <c r="DE14" s="622"/>
      <c r="DF14" s="622"/>
      <c r="DG14" s="622"/>
      <c r="DH14" s="622"/>
      <c r="DI14" s="622"/>
      <c r="DJ14" s="622"/>
      <c r="DK14" s="622"/>
      <c r="DL14" s="622"/>
      <c r="DM14" s="622"/>
      <c r="DN14" s="622"/>
      <c r="DO14" s="622"/>
      <c r="DP14" s="623"/>
      <c r="DQ14" s="627">
        <v>600041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25814</v>
      </c>
      <c r="S15" s="622"/>
      <c r="T15" s="622"/>
      <c r="U15" s="622"/>
      <c r="V15" s="622"/>
      <c r="W15" s="622"/>
      <c r="X15" s="622"/>
      <c r="Y15" s="623"/>
      <c r="Z15" s="659">
        <v>0.1</v>
      </c>
      <c r="AA15" s="659"/>
      <c r="AB15" s="659"/>
      <c r="AC15" s="659"/>
      <c r="AD15" s="660">
        <v>25814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202970</v>
      </c>
      <c r="BH15" s="622"/>
      <c r="BI15" s="622"/>
      <c r="BJ15" s="622"/>
      <c r="BK15" s="622"/>
      <c r="BL15" s="622"/>
      <c r="BM15" s="622"/>
      <c r="BN15" s="623"/>
      <c r="BO15" s="659">
        <v>9.1</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2112303</v>
      </c>
      <c r="CS15" s="622"/>
      <c r="CT15" s="622"/>
      <c r="CU15" s="622"/>
      <c r="CV15" s="622"/>
      <c r="CW15" s="622"/>
      <c r="CX15" s="622"/>
      <c r="CY15" s="623"/>
      <c r="CZ15" s="659">
        <v>8.9</v>
      </c>
      <c r="DA15" s="659"/>
      <c r="DB15" s="659"/>
      <c r="DC15" s="659"/>
      <c r="DD15" s="627">
        <v>251869</v>
      </c>
      <c r="DE15" s="622"/>
      <c r="DF15" s="622"/>
      <c r="DG15" s="622"/>
      <c r="DH15" s="622"/>
      <c r="DI15" s="622"/>
      <c r="DJ15" s="622"/>
      <c r="DK15" s="622"/>
      <c r="DL15" s="622"/>
      <c r="DM15" s="622"/>
      <c r="DN15" s="622"/>
      <c r="DO15" s="622"/>
      <c r="DP15" s="623"/>
      <c r="DQ15" s="627">
        <v>1670880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41884</v>
      </c>
      <c r="S16" s="622"/>
      <c r="T16" s="622"/>
      <c r="U16" s="622"/>
      <c r="V16" s="622"/>
      <c r="W16" s="622"/>
      <c r="X16" s="622"/>
      <c r="Y16" s="623"/>
      <c r="Z16" s="659">
        <v>0.2</v>
      </c>
      <c r="AA16" s="659"/>
      <c r="AB16" s="659"/>
      <c r="AC16" s="659"/>
      <c r="AD16" s="660">
        <v>41884</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124128</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21357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93440</v>
      </c>
      <c r="S17" s="622"/>
      <c r="T17" s="622"/>
      <c r="U17" s="622"/>
      <c r="V17" s="622"/>
      <c r="W17" s="622"/>
      <c r="X17" s="622"/>
      <c r="Y17" s="623"/>
      <c r="Z17" s="659">
        <v>0.4</v>
      </c>
      <c r="AA17" s="659"/>
      <c r="AB17" s="659"/>
      <c r="AC17" s="659"/>
      <c r="AD17" s="660">
        <v>93440</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3059365</v>
      </c>
      <c r="CS17" s="622"/>
      <c r="CT17" s="622"/>
      <c r="CU17" s="622"/>
      <c r="CV17" s="622"/>
      <c r="CW17" s="622"/>
      <c r="CX17" s="622"/>
      <c r="CY17" s="623"/>
      <c r="CZ17" s="659">
        <v>12.9</v>
      </c>
      <c r="DA17" s="659"/>
      <c r="DB17" s="659"/>
      <c r="DC17" s="659"/>
      <c r="DD17" s="627" t="s">
        <v>122</v>
      </c>
      <c r="DE17" s="622"/>
      <c r="DF17" s="622"/>
      <c r="DG17" s="622"/>
      <c r="DH17" s="622"/>
      <c r="DI17" s="622"/>
      <c r="DJ17" s="622"/>
      <c r="DK17" s="622"/>
      <c r="DL17" s="622"/>
      <c r="DM17" s="622"/>
      <c r="DN17" s="622"/>
      <c r="DO17" s="622"/>
      <c r="DP17" s="623"/>
      <c r="DQ17" s="627">
        <v>2984628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7666</v>
      </c>
      <c r="S18" s="622"/>
      <c r="T18" s="622"/>
      <c r="U18" s="622"/>
      <c r="V18" s="622"/>
      <c r="W18" s="622"/>
      <c r="X18" s="622"/>
      <c r="Y18" s="623"/>
      <c r="Z18" s="659">
        <v>0</v>
      </c>
      <c r="AA18" s="659"/>
      <c r="AB18" s="659"/>
      <c r="AC18" s="659"/>
      <c r="AD18" s="660">
        <v>7666</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45994</v>
      </c>
      <c r="CS18" s="622"/>
      <c r="CT18" s="622"/>
      <c r="CU18" s="622"/>
      <c r="CV18" s="622"/>
      <c r="CW18" s="622"/>
      <c r="CX18" s="622"/>
      <c r="CY18" s="623"/>
      <c r="CZ18" s="659">
        <v>0.2</v>
      </c>
      <c r="DA18" s="659"/>
      <c r="DB18" s="659"/>
      <c r="DC18" s="659"/>
      <c r="DD18" s="627" t="s">
        <v>122</v>
      </c>
      <c r="DE18" s="622"/>
      <c r="DF18" s="622"/>
      <c r="DG18" s="622"/>
      <c r="DH18" s="622"/>
      <c r="DI18" s="622"/>
      <c r="DJ18" s="622"/>
      <c r="DK18" s="622"/>
      <c r="DL18" s="622"/>
      <c r="DM18" s="622"/>
      <c r="DN18" s="622"/>
      <c r="DO18" s="622"/>
      <c r="DP18" s="623"/>
      <c r="DQ18" s="627">
        <v>45994</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85752</v>
      </c>
      <c r="S19" s="622"/>
      <c r="T19" s="622"/>
      <c r="U19" s="622"/>
      <c r="V19" s="622"/>
      <c r="W19" s="622"/>
      <c r="X19" s="622"/>
      <c r="Y19" s="623"/>
      <c r="Z19" s="659">
        <v>0.3</v>
      </c>
      <c r="AA19" s="659"/>
      <c r="AB19" s="659"/>
      <c r="AC19" s="659"/>
      <c r="AD19" s="660">
        <v>85752</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3139</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22</v>
      </c>
      <c r="S20" s="622"/>
      <c r="T20" s="622"/>
      <c r="U20" s="622"/>
      <c r="V20" s="622"/>
      <c r="W20" s="622"/>
      <c r="X20" s="622"/>
      <c r="Y20" s="623"/>
      <c r="Z20" s="659">
        <v>0</v>
      </c>
      <c r="AA20" s="659"/>
      <c r="AB20" s="659"/>
      <c r="AC20" s="659"/>
      <c r="AD20" s="660">
        <v>22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3139</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23706650</v>
      </c>
      <c r="CS20" s="622"/>
      <c r="CT20" s="622"/>
      <c r="CU20" s="622"/>
      <c r="CV20" s="622"/>
      <c r="CW20" s="622"/>
      <c r="CX20" s="622"/>
      <c r="CY20" s="623"/>
      <c r="CZ20" s="659">
        <v>100</v>
      </c>
      <c r="DA20" s="659"/>
      <c r="DB20" s="659"/>
      <c r="DC20" s="659"/>
      <c r="DD20" s="627">
        <v>2381797</v>
      </c>
      <c r="DE20" s="622"/>
      <c r="DF20" s="622"/>
      <c r="DG20" s="622"/>
      <c r="DH20" s="622"/>
      <c r="DI20" s="622"/>
      <c r="DJ20" s="622"/>
      <c r="DK20" s="622"/>
      <c r="DL20" s="622"/>
      <c r="DM20" s="622"/>
      <c r="DN20" s="622"/>
      <c r="DO20" s="622"/>
      <c r="DP20" s="623"/>
      <c r="DQ20" s="627">
        <v>14702233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10259909</v>
      </c>
      <c r="S21" s="622"/>
      <c r="T21" s="622"/>
      <c r="U21" s="622"/>
      <c r="V21" s="622"/>
      <c r="W21" s="622"/>
      <c r="X21" s="622"/>
      <c r="Y21" s="623"/>
      <c r="Z21" s="659">
        <v>41.6</v>
      </c>
      <c r="AA21" s="659"/>
      <c r="AB21" s="659"/>
      <c r="AC21" s="659"/>
      <c r="AD21" s="660">
        <v>9264752</v>
      </c>
      <c r="AE21" s="660"/>
      <c r="AF21" s="660"/>
      <c r="AG21" s="660"/>
      <c r="AH21" s="660"/>
      <c r="AI21" s="660"/>
      <c r="AJ21" s="660"/>
      <c r="AK21" s="660"/>
      <c r="AL21" s="624">
        <v>73.599999999999994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2908</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9264752</v>
      </c>
      <c r="S22" s="622"/>
      <c r="T22" s="622"/>
      <c r="U22" s="622"/>
      <c r="V22" s="622"/>
      <c r="W22" s="622"/>
      <c r="X22" s="622"/>
      <c r="Y22" s="623"/>
      <c r="Z22" s="659">
        <v>37.5</v>
      </c>
      <c r="AA22" s="659"/>
      <c r="AB22" s="659"/>
      <c r="AC22" s="659"/>
      <c r="AD22" s="660">
        <v>9264752</v>
      </c>
      <c r="AE22" s="660"/>
      <c r="AF22" s="660"/>
      <c r="AG22" s="660"/>
      <c r="AH22" s="660"/>
      <c r="AI22" s="660"/>
      <c r="AJ22" s="660"/>
      <c r="AK22" s="660"/>
      <c r="AL22" s="624">
        <v>73.599999999999994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995157</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231</v>
      </c>
      <c r="BH23" s="622"/>
      <c r="BI23" s="622"/>
      <c r="BJ23" s="622"/>
      <c r="BK23" s="622"/>
      <c r="BL23" s="622"/>
      <c r="BM23" s="622"/>
      <c r="BN23" s="623"/>
      <c r="BO23" s="659">
        <v>0</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10604105</v>
      </c>
      <c r="CS24" s="677"/>
      <c r="CT24" s="677"/>
      <c r="CU24" s="677"/>
      <c r="CV24" s="677"/>
      <c r="CW24" s="677"/>
      <c r="CX24" s="677"/>
      <c r="CY24" s="702"/>
      <c r="CZ24" s="703">
        <v>44.7</v>
      </c>
      <c r="DA24" s="685"/>
      <c r="DB24" s="685"/>
      <c r="DC24" s="705"/>
      <c r="DD24" s="701">
        <v>8167074</v>
      </c>
      <c r="DE24" s="677"/>
      <c r="DF24" s="677"/>
      <c r="DG24" s="677"/>
      <c r="DH24" s="677"/>
      <c r="DI24" s="677"/>
      <c r="DJ24" s="677"/>
      <c r="DK24" s="702"/>
      <c r="DL24" s="701">
        <v>7678885</v>
      </c>
      <c r="DM24" s="677"/>
      <c r="DN24" s="677"/>
      <c r="DO24" s="677"/>
      <c r="DP24" s="677"/>
      <c r="DQ24" s="677"/>
      <c r="DR24" s="677"/>
      <c r="DS24" s="677"/>
      <c r="DT24" s="677"/>
      <c r="DU24" s="677"/>
      <c r="DV24" s="702"/>
      <c r="DW24" s="703">
        <v>60.9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13603741</v>
      </c>
      <c r="S25" s="622"/>
      <c r="T25" s="622"/>
      <c r="U25" s="622"/>
      <c r="V25" s="622"/>
      <c r="W25" s="622"/>
      <c r="X25" s="622"/>
      <c r="Y25" s="623"/>
      <c r="Z25" s="659">
        <v>55.1</v>
      </c>
      <c r="AA25" s="659"/>
      <c r="AB25" s="659"/>
      <c r="AC25" s="659"/>
      <c r="AD25" s="660">
        <v>12589649</v>
      </c>
      <c r="AE25" s="660"/>
      <c r="AF25" s="660"/>
      <c r="AG25" s="660"/>
      <c r="AH25" s="660"/>
      <c r="AI25" s="660"/>
      <c r="AJ25" s="660"/>
      <c r="AK25" s="660"/>
      <c r="AL25" s="624">
        <v>100</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4314194</v>
      </c>
      <c r="CS25" s="634"/>
      <c r="CT25" s="634"/>
      <c r="CU25" s="634"/>
      <c r="CV25" s="634"/>
      <c r="CW25" s="634"/>
      <c r="CX25" s="634"/>
      <c r="CY25" s="635"/>
      <c r="CZ25" s="624">
        <v>18.2</v>
      </c>
      <c r="DA25" s="636"/>
      <c r="DB25" s="636"/>
      <c r="DC25" s="637"/>
      <c r="DD25" s="627">
        <v>3876203</v>
      </c>
      <c r="DE25" s="634"/>
      <c r="DF25" s="634"/>
      <c r="DG25" s="634"/>
      <c r="DH25" s="634"/>
      <c r="DI25" s="634"/>
      <c r="DJ25" s="634"/>
      <c r="DK25" s="635"/>
      <c r="DL25" s="627">
        <v>3782487</v>
      </c>
      <c r="DM25" s="634"/>
      <c r="DN25" s="634"/>
      <c r="DO25" s="634"/>
      <c r="DP25" s="634"/>
      <c r="DQ25" s="634"/>
      <c r="DR25" s="634"/>
      <c r="DS25" s="634"/>
      <c r="DT25" s="634"/>
      <c r="DU25" s="634"/>
      <c r="DV25" s="635"/>
      <c r="DW25" s="624">
        <v>30</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3061</v>
      </c>
      <c r="S26" s="622"/>
      <c r="T26" s="622"/>
      <c r="U26" s="622"/>
      <c r="V26" s="622"/>
      <c r="W26" s="622"/>
      <c r="X26" s="622"/>
      <c r="Y26" s="623"/>
      <c r="Z26" s="659">
        <v>0</v>
      </c>
      <c r="AA26" s="659"/>
      <c r="AB26" s="659"/>
      <c r="AC26" s="659"/>
      <c r="AD26" s="660">
        <v>3061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2722777</v>
      </c>
      <c r="CS26" s="622"/>
      <c r="CT26" s="622"/>
      <c r="CU26" s="622"/>
      <c r="CV26" s="622"/>
      <c r="CW26" s="622"/>
      <c r="CX26" s="622"/>
      <c r="CY26" s="623"/>
      <c r="CZ26" s="624">
        <v>11.5</v>
      </c>
      <c r="DA26" s="636"/>
      <c r="DB26" s="636"/>
      <c r="DC26" s="637"/>
      <c r="DD26" s="627">
        <v>2416463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179085</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2228682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3230546</v>
      </c>
      <c r="CS27" s="634"/>
      <c r="CT27" s="634"/>
      <c r="CU27" s="634"/>
      <c r="CV27" s="634"/>
      <c r="CW27" s="634"/>
      <c r="CX27" s="634"/>
      <c r="CY27" s="635"/>
      <c r="CZ27" s="624">
        <v>13.6</v>
      </c>
      <c r="DA27" s="636"/>
      <c r="DB27" s="636"/>
      <c r="DC27" s="637"/>
      <c r="DD27" s="627">
        <v>1306243</v>
      </c>
      <c r="DE27" s="634"/>
      <c r="DF27" s="634"/>
      <c r="DG27" s="634"/>
      <c r="DH27" s="634"/>
      <c r="DI27" s="634"/>
      <c r="DJ27" s="634"/>
      <c r="DK27" s="635"/>
      <c r="DL27" s="627">
        <v>920384</v>
      </c>
      <c r="DM27" s="634"/>
      <c r="DN27" s="634"/>
      <c r="DO27" s="634"/>
      <c r="DP27" s="634"/>
      <c r="DQ27" s="634"/>
      <c r="DR27" s="634"/>
      <c r="DS27" s="634"/>
      <c r="DT27" s="634"/>
      <c r="DU27" s="634"/>
      <c r="DV27" s="635"/>
      <c r="DW27" s="624">
        <v>7.3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289545</v>
      </c>
      <c r="S28" s="622"/>
      <c r="T28" s="622"/>
      <c r="U28" s="622"/>
      <c r="V28" s="622"/>
      <c r="W28" s="622"/>
      <c r="X28" s="622"/>
      <c r="Y28" s="623"/>
      <c r="Z28" s="659">
        <v>1.2</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3059365</v>
      </c>
      <c r="CS28" s="622"/>
      <c r="CT28" s="622"/>
      <c r="CU28" s="622"/>
      <c r="CV28" s="622"/>
      <c r="CW28" s="622"/>
      <c r="CX28" s="622"/>
      <c r="CY28" s="623"/>
      <c r="CZ28" s="624">
        <v>12.9</v>
      </c>
      <c r="DA28" s="636"/>
      <c r="DB28" s="636"/>
      <c r="DC28" s="637"/>
      <c r="DD28" s="627">
        <v>2984628</v>
      </c>
      <c r="DE28" s="622"/>
      <c r="DF28" s="622"/>
      <c r="DG28" s="622"/>
      <c r="DH28" s="622"/>
      <c r="DI28" s="622"/>
      <c r="DJ28" s="622"/>
      <c r="DK28" s="623"/>
      <c r="DL28" s="627">
        <v>2976014</v>
      </c>
      <c r="DM28" s="622"/>
      <c r="DN28" s="622"/>
      <c r="DO28" s="622"/>
      <c r="DP28" s="622"/>
      <c r="DQ28" s="622"/>
      <c r="DR28" s="622"/>
      <c r="DS28" s="622"/>
      <c r="DT28" s="622"/>
      <c r="DU28" s="622"/>
      <c r="DV28" s="623"/>
      <c r="DW28" s="624">
        <v>23.6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221911</v>
      </c>
      <c r="S29" s="622"/>
      <c r="T29" s="622"/>
      <c r="U29" s="622"/>
      <c r="V29" s="622"/>
      <c r="W29" s="622"/>
      <c r="X29" s="622"/>
      <c r="Y29" s="623"/>
      <c r="Z29" s="659">
        <v>0.9</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3058974</v>
      </c>
      <c r="CS29" s="634"/>
      <c r="CT29" s="634"/>
      <c r="CU29" s="634"/>
      <c r="CV29" s="634"/>
      <c r="CW29" s="634"/>
      <c r="CX29" s="634"/>
      <c r="CY29" s="635"/>
      <c r="CZ29" s="624">
        <v>12.9</v>
      </c>
      <c r="DA29" s="636"/>
      <c r="DB29" s="636"/>
      <c r="DC29" s="637"/>
      <c r="DD29" s="627">
        <v>2984237</v>
      </c>
      <c r="DE29" s="634"/>
      <c r="DF29" s="634"/>
      <c r="DG29" s="634"/>
      <c r="DH29" s="634"/>
      <c r="DI29" s="634"/>
      <c r="DJ29" s="634"/>
      <c r="DK29" s="635"/>
      <c r="DL29" s="627">
        <v>2975623</v>
      </c>
      <c r="DM29" s="634"/>
      <c r="DN29" s="634"/>
      <c r="DO29" s="634"/>
      <c r="DP29" s="634"/>
      <c r="DQ29" s="634"/>
      <c r="DR29" s="634"/>
      <c r="DS29" s="634"/>
      <c r="DT29" s="634"/>
      <c r="DU29" s="634"/>
      <c r="DV29" s="635"/>
      <c r="DW29" s="624">
        <v>23.6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2807735</v>
      </c>
      <c r="S30" s="622"/>
      <c r="T30" s="622"/>
      <c r="U30" s="622"/>
      <c r="V30" s="622"/>
      <c r="W30" s="622"/>
      <c r="X30" s="622"/>
      <c r="Y30" s="623"/>
      <c r="Z30" s="659">
        <v>11.4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2977067</v>
      </c>
      <c r="CS30" s="622"/>
      <c r="CT30" s="622"/>
      <c r="CU30" s="622"/>
      <c r="CV30" s="622"/>
      <c r="CW30" s="622"/>
      <c r="CX30" s="622"/>
      <c r="CY30" s="623"/>
      <c r="CZ30" s="624">
        <v>12.6</v>
      </c>
      <c r="DA30" s="636"/>
      <c r="DB30" s="636"/>
      <c r="DC30" s="637"/>
      <c r="DD30" s="627">
        <v>2902721</v>
      </c>
      <c r="DE30" s="622"/>
      <c r="DF30" s="622"/>
      <c r="DG30" s="622"/>
      <c r="DH30" s="622"/>
      <c r="DI30" s="622"/>
      <c r="DJ30" s="622"/>
      <c r="DK30" s="623"/>
      <c r="DL30" s="627">
        <v>2894161</v>
      </c>
      <c r="DM30" s="622"/>
      <c r="DN30" s="622"/>
      <c r="DO30" s="622"/>
      <c r="DP30" s="622"/>
      <c r="DQ30" s="622"/>
      <c r="DR30" s="622"/>
      <c r="DS30" s="622"/>
      <c r="DT30" s="622"/>
      <c r="DU30" s="622"/>
      <c r="DV30" s="623"/>
      <c r="DW30" s="624">
        <v>22.9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95</v>
      </c>
      <c r="BN31" s="684"/>
      <c r="BO31" s="684"/>
      <c r="BP31" s="684"/>
      <c r="BQ31" s="686"/>
      <c r="BR31" s="683">
        <v>99.1</v>
      </c>
      <c r="BS31" s="684"/>
      <c r="BT31" s="684"/>
      <c r="BU31" s="684"/>
      <c r="BV31" s="684"/>
      <c r="BW31" s="684"/>
      <c r="BX31" s="685">
        <v>94.7</v>
      </c>
      <c r="BY31" s="684"/>
      <c r="BZ31" s="684"/>
      <c r="CA31" s="684"/>
      <c r="CB31" s="686"/>
      <c r="CD31" s="642"/>
      <c r="CE31" s="643"/>
      <c r="CF31" s="618" t="s">
        <v>300</v>
      </c>
      <c r="CG31" s="619"/>
      <c r="CH31" s="619"/>
      <c r="CI31" s="619"/>
      <c r="CJ31" s="619"/>
      <c r="CK31" s="619"/>
      <c r="CL31" s="619"/>
      <c r="CM31" s="619"/>
      <c r="CN31" s="619"/>
      <c r="CO31" s="619"/>
      <c r="CP31" s="619"/>
      <c r="CQ31" s="620"/>
      <c r="CR31" s="621">
        <v>81907</v>
      </c>
      <c r="CS31" s="634"/>
      <c r="CT31" s="634"/>
      <c r="CU31" s="634"/>
      <c r="CV31" s="634"/>
      <c r="CW31" s="634"/>
      <c r="CX31" s="634"/>
      <c r="CY31" s="635"/>
      <c r="CZ31" s="624">
        <v>0.3</v>
      </c>
      <c r="DA31" s="636"/>
      <c r="DB31" s="636"/>
      <c r="DC31" s="637"/>
      <c r="DD31" s="627">
        <v>81516</v>
      </c>
      <c r="DE31" s="634"/>
      <c r="DF31" s="634"/>
      <c r="DG31" s="634"/>
      <c r="DH31" s="634"/>
      <c r="DI31" s="634"/>
      <c r="DJ31" s="634"/>
      <c r="DK31" s="635"/>
      <c r="DL31" s="627">
        <v>81462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1866863</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96.5</v>
      </c>
      <c r="BN32" s="634"/>
      <c r="BO32" s="634"/>
      <c r="BP32" s="634"/>
      <c r="BQ32" s="657"/>
      <c r="BR32" s="687">
        <v>99.3</v>
      </c>
      <c r="BS32" s="634"/>
      <c r="BT32" s="634"/>
      <c r="BU32" s="634"/>
      <c r="BV32" s="634"/>
      <c r="BW32" s="634"/>
      <c r="BX32" s="625">
        <v>96.5</v>
      </c>
      <c r="BY32" s="634"/>
      <c r="BZ32" s="634"/>
      <c r="CA32" s="634"/>
      <c r="CB32" s="657"/>
      <c r="CD32" s="644"/>
      <c r="CE32" s="645"/>
      <c r="CF32" s="618" t="s">
        <v>304</v>
      </c>
      <c r="CG32" s="619"/>
      <c r="CH32" s="619"/>
      <c r="CI32" s="619"/>
      <c r="CJ32" s="619"/>
      <c r="CK32" s="619"/>
      <c r="CL32" s="619"/>
      <c r="CM32" s="619"/>
      <c r="CN32" s="619"/>
      <c r="CO32" s="619"/>
      <c r="CP32" s="619"/>
      <c r="CQ32" s="620"/>
      <c r="CR32" s="621">
        <v>391</v>
      </c>
      <c r="CS32" s="622"/>
      <c r="CT32" s="622"/>
      <c r="CU32" s="622"/>
      <c r="CV32" s="622"/>
      <c r="CW32" s="622"/>
      <c r="CX32" s="622"/>
      <c r="CY32" s="623"/>
      <c r="CZ32" s="624">
        <v>0</v>
      </c>
      <c r="DA32" s="636"/>
      <c r="DB32" s="636"/>
      <c r="DC32" s="637"/>
      <c r="DD32" s="627">
        <v>391</v>
      </c>
      <c r="DE32" s="622"/>
      <c r="DF32" s="622"/>
      <c r="DG32" s="622"/>
      <c r="DH32" s="622"/>
      <c r="DI32" s="622"/>
      <c r="DJ32" s="622"/>
      <c r="DK32" s="623"/>
      <c r="DL32" s="627">
        <v>391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80708</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98.9</v>
      </c>
      <c r="BH33" s="606"/>
      <c r="BI33" s="606"/>
      <c r="BJ33" s="606"/>
      <c r="BK33" s="606"/>
      <c r="BL33" s="606"/>
      <c r="BM33" s="652">
        <v>92.8</v>
      </c>
      <c r="BN33" s="606"/>
      <c r="BO33" s="606"/>
      <c r="BP33" s="606"/>
      <c r="BQ33" s="669"/>
      <c r="BR33" s="682">
        <v>98.7</v>
      </c>
      <c r="BS33" s="606"/>
      <c r="BT33" s="606"/>
      <c r="BU33" s="606"/>
      <c r="BV33" s="606"/>
      <c r="BW33" s="606"/>
      <c r="BX33" s="652">
        <v>92</v>
      </c>
      <c r="BY33" s="606"/>
      <c r="BZ33" s="606"/>
      <c r="CA33" s="606"/>
      <c r="CB33" s="669"/>
      <c r="CD33" s="618" t="s">
        <v>307</v>
      </c>
      <c r="CE33" s="619"/>
      <c r="CF33" s="619"/>
      <c r="CG33" s="619"/>
      <c r="CH33" s="619"/>
      <c r="CI33" s="619"/>
      <c r="CJ33" s="619"/>
      <c r="CK33" s="619"/>
      <c r="CL33" s="619"/>
      <c r="CM33" s="619"/>
      <c r="CN33" s="619"/>
      <c r="CO33" s="619"/>
      <c r="CP33" s="619"/>
      <c r="CQ33" s="620"/>
      <c r="CR33" s="621">
        <v>10596620</v>
      </c>
      <c r="CS33" s="634"/>
      <c r="CT33" s="634"/>
      <c r="CU33" s="634"/>
      <c r="CV33" s="634"/>
      <c r="CW33" s="634"/>
      <c r="CX33" s="634"/>
      <c r="CY33" s="635"/>
      <c r="CZ33" s="624">
        <v>44.7</v>
      </c>
      <c r="DA33" s="636"/>
      <c r="DB33" s="636"/>
      <c r="DC33" s="637"/>
      <c r="DD33" s="627">
        <v>6234844</v>
      </c>
      <c r="DE33" s="634"/>
      <c r="DF33" s="634"/>
      <c r="DG33" s="634"/>
      <c r="DH33" s="634"/>
      <c r="DI33" s="634"/>
      <c r="DJ33" s="634"/>
      <c r="DK33" s="635"/>
      <c r="DL33" s="627">
        <v>4674714</v>
      </c>
      <c r="DM33" s="634"/>
      <c r="DN33" s="634"/>
      <c r="DO33" s="634"/>
      <c r="DP33" s="634"/>
      <c r="DQ33" s="634"/>
      <c r="DR33" s="634"/>
      <c r="DS33" s="634"/>
      <c r="DT33" s="634"/>
      <c r="DU33" s="634"/>
      <c r="DV33" s="635"/>
      <c r="DW33" s="624">
        <v>37.1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841820</v>
      </c>
      <c r="S34" s="622"/>
      <c r="T34" s="622"/>
      <c r="U34" s="622"/>
      <c r="V34" s="622"/>
      <c r="W34" s="622"/>
      <c r="X34" s="622"/>
      <c r="Y34" s="623"/>
      <c r="Z34" s="659">
        <v>3.4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3443281</v>
      </c>
      <c r="CS34" s="622"/>
      <c r="CT34" s="622"/>
      <c r="CU34" s="622"/>
      <c r="CV34" s="622"/>
      <c r="CW34" s="622"/>
      <c r="CX34" s="622"/>
      <c r="CY34" s="623"/>
      <c r="CZ34" s="624">
        <v>14.5</v>
      </c>
      <c r="DA34" s="636"/>
      <c r="DB34" s="636"/>
      <c r="DC34" s="637"/>
      <c r="DD34" s="627">
        <v>2176268</v>
      </c>
      <c r="DE34" s="622"/>
      <c r="DF34" s="622"/>
      <c r="DG34" s="622"/>
      <c r="DH34" s="622"/>
      <c r="DI34" s="622"/>
      <c r="DJ34" s="622"/>
      <c r="DK34" s="623"/>
      <c r="DL34" s="627">
        <v>1984027</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1757678</v>
      </c>
      <c r="S35" s="622"/>
      <c r="T35" s="622"/>
      <c r="U35" s="622"/>
      <c r="V35" s="622"/>
      <c r="W35" s="622"/>
      <c r="X35" s="622"/>
      <c r="Y35" s="623"/>
      <c r="Z35" s="659">
        <v>7.1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296764</v>
      </c>
      <c r="CS35" s="634"/>
      <c r="CT35" s="634"/>
      <c r="CU35" s="634"/>
      <c r="CV35" s="634"/>
      <c r="CW35" s="634"/>
      <c r="CX35" s="634"/>
      <c r="CY35" s="635"/>
      <c r="CZ35" s="624">
        <v>1.3</v>
      </c>
      <c r="DA35" s="636"/>
      <c r="DB35" s="636"/>
      <c r="DC35" s="637"/>
      <c r="DD35" s="627">
        <v>224547</v>
      </c>
      <c r="DE35" s="634"/>
      <c r="DF35" s="634"/>
      <c r="DG35" s="634"/>
      <c r="DH35" s="634"/>
      <c r="DI35" s="634"/>
      <c r="DJ35" s="634"/>
      <c r="DK35" s="635"/>
      <c r="DL35" s="627">
        <v>2526</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620584</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1998989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42879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4065956</v>
      </c>
      <c r="CS36" s="622"/>
      <c r="CT36" s="622"/>
      <c r="CU36" s="622"/>
      <c r="CV36" s="622"/>
      <c r="CW36" s="622"/>
      <c r="CX36" s="622"/>
      <c r="CY36" s="623"/>
      <c r="CZ36" s="624">
        <v>17.2</v>
      </c>
      <c r="DA36" s="636"/>
      <c r="DB36" s="636"/>
      <c r="DC36" s="637"/>
      <c r="DD36" s="627">
        <v>2178937</v>
      </c>
      <c r="DE36" s="622"/>
      <c r="DF36" s="622"/>
      <c r="DG36" s="622"/>
      <c r="DH36" s="622"/>
      <c r="DI36" s="622"/>
      <c r="DJ36" s="622"/>
      <c r="DK36" s="623"/>
      <c r="DL36" s="627">
        <v>1493343</v>
      </c>
      <c r="DM36" s="622"/>
      <c r="DN36" s="622"/>
      <c r="DO36" s="622"/>
      <c r="DP36" s="622"/>
      <c r="DQ36" s="622"/>
      <c r="DR36" s="622"/>
      <c r="DS36" s="622"/>
      <c r="DT36" s="622"/>
      <c r="DU36" s="622"/>
      <c r="DV36" s="623"/>
      <c r="DW36" s="624">
        <v>11.8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287607</v>
      </c>
      <c r="S37" s="622"/>
      <c r="T37" s="622"/>
      <c r="U37" s="622"/>
      <c r="V37" s="622"/>
      <c r="W37" s="622"/>
      <c r="X37" s="622"/>
      <c r="Y37" s="623"/>
      <c r="Z37" s="659">
        <v>1.2</v>
      </c>
      <c r="AA37" s="659"/>
      <c r="AB37" s="659"/>
      <c r="AC37" s="659"/>
      <c r="AD37" s="660">
        <v>358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224634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-10521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26551</v>
      </c>
      <c r="CS37" s="634"/>
      <c r="CT37" s="634"/>
      <c r="CU37" s="634"/>
      <c r="CV37" s="634"/>
      <c r="CW37" s="634"/>
      <c r="CX37" s="634"/>
      <c r="CY37" s="635"/>
      <c r="CZ37" s="624">
        <v>0.1</v>
      </c>
      <c r="DA37" s="636"/>
      <c r="DB37" s="636"/>
      <c r="DC37" s="637"/>
      <c r="DD37" s="627">
        <v>26551</v>
      </c>
      <c r="DE37" s="634"/>
      <c r="DF37" s="634"/>
      <c r="DG37" s="634"/>
      <c r="DH37" s="634"/>
      <c r="DI37" s="634"/>
      <c r="DJ37" s="634"/>
      <c r="DK37" s="635"/>
      <c r="DL37" s="627">
        <v>25401</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2122698</v>
      </c>
      <c r="S38" s="622"/>
      <c r="T38" s="622"/>
      <c r="U38" s="622"/>
      <c r="V38" s="622"/>
      <c r="W38" s="622"/>
      <c r="X38" s="622"/>
      <c r="Y38" s="623"/>
      <c r="Z38" s="659">
        <v>8.6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201827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3643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1572528</v>
      </c>
      <c r="CS38" s="622"/>
      <c r="CT38" s="622"/>
      <c r="CU38" s="622"/>
      <c r="CV38" s="622"/>
      <c r="CW38" s="622"/>
      <c r="CX38" s="622"/>
      <c r="CY38" s="623"/>
      <c r="CZ38" s="624">
        <v>6.6</v>
      </c>
      <c r="DA38" s="636"/>
      <c r="DB38" s="636"/>
      <c r="DC38" s="637"/>
      <c r="DD38" s="627">
        <v>1267865</v>
      </c>
      <c r="DE38" s="622"/>
      <c r="DF38" s="622"/>
      <c r="DG38" s="622"/>
      <c r="DH38" s="622"/>
      <c r="DI38" s="622"/>
      <c r="DJ38" s="622"/>
      <c r="DK38" s="623"/>
      <c r="DL38" s="627">
        <v>1194818</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45994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5628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1187823</v>
      </c>
      <c r="CS39" s="634"/>
      <c r="CT39" s="634"/>
      <c r="CU39" s="634"/>
      <c r="CV39" s="634"/>
      <c r="CW39" s="634"/>
      <c r="CX39" s="634"/>
      <c r="CY39" s="635"/>
      <c r="CZ39" s="624">
        <v>5</v>
      </c>
      <c r="DA39" s="636"/>
      <c r="DB39" s="636"/>
      <c r="DC39" s="637"/>
      <c r="DD39" s="627">
        <v>356959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24198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30268</v>
      </c>
      <c r="CS40" s="622"/>
      <c r="CT40" s="622"/>
      <c r="CU40" s="622"/>
      <c r="CV40" s="622"/>
      <c r="CW40" s="622"/>
      <c r="CX40" s="622"/>
      <c r="CY40" s="623"/>
      <c r="CZ40" s="624">
        <v>0.1</v>
      </c>
      <c r="DA40" s="636"/>
      <c r="DB40" s="636"/>
      <c r="DC40" s="637"/>
      <c r="DD40" s="627">
        <v>30268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24683036</v>
      </c>
      <c r="S41" s="646"/>
      <c r="T41" s="646"/>
      <c r="U41" s="646"/>
      <c r="V41" s="646"/>
      <c r="W41" s="646"/>
      <c r="X41" s="646"/>
      <c r="Y41" s="649"/>
      <c r="Z41" s="650">
        <v>100</v>
      </c>
      <c r="AA41" s="650"/>
      <c r="AB41" s="650"/>
      <c r="AC41" s="650"/>
      <c r="AD41" s="651">
        <v>12593068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370271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1156263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2505925</v>
      </c>
      <c r="CS42" s="634"/>
      <c r="CT42" s="634"/>
      <c r="CU42" s="634"/>
      <c r="CV42" s="634"/>
      <c r="CW42" s="634"/>
      <c r="CX42" s="634"/>
      <c r="CY42" s="635"/>
      <c r="CZ42" s="624">
        <v>10.6</v>
      </c>
      <c r="DA42" s="636"/>
      <c r="DB42" s="636"/>
      <c r="DC42" s="637"/>
      <c r="DD42" s="627">
        <v>300315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22535</v>
      </c>
      <c r="CS43" s="634"/>
      <c r="CT43" s="634"/>
      <c r="CU43" s="634"/>
      <c r="CV43" s="634"/>
      <c r="CW43" s="634"/>
      <c r="CX43" s="634"/>
      <c r="CY43" s="635"/>
      <c r="CZ43" s="624">
        <v>0.1</v>
      </c>
      <c r="DA43" s="636"/>
      <c r="DB43" s="636"/>
      <c r="DC43" s="637"/>
      <c r="DD43" s="627">
        <v>22535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2381797</v>
      </c>
      <c r="CS44" s="622"/>
      <c r="CT44" s="622"/>
      <c r="CU44" s="622"/>
      <c r="CV44" s="622"/>
      <c r="CW44" s="622"/>
      <c r="CX44" s="622"/>
      <c r="CY44" s="623"/>
      <c r="CZ44" s="624">
        <v>10</v>
      </c>
      <c r="DA44" s="625"/>
      <c r="DB44" s="625"/>
      <c r="DC44" s="626"/>
      <c r="DD44" s="627">
        <v>278958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815150</v>
      </c>
      <c r="CS45" s="634"/>
      <c r="CT45" s="634"/>
      <c r="CU45" s="634"/>
      <c r="CV45" s="634"/>
      <c r="CW45" s="634"/>
      <c r="CX45" s="634"/>
      <c r="CY45" s="635"/>
      <c r="CZ45" s="624">
        <v>3.4</v>
      </c>
      <c r="DA45" s="636"/>
      <c r="DB45" s="636"/>
      <c r="DC45" s="637"/>
      <c r="DD45" s="627">
        <v>18123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1422345</v>
      </c>
      <c r="CS46" s="622"/>
      <c r="CT46" s="622"/>
      <c r="CU46" s="622"/>
      <c r="CV46" s="622"/>
      <c r="CW46" s="622"/>
      <c r="CX46" s="622"/>
      <c r="CY46" s="623"/>
      <c r="CZ46" s="624">
        <v>6</v>
      </c>
      <c r="DA46" s="625"/>
      <c r="DB46" s="625"/>
      <c r="DC46" s="626"/>
      <c r="DD46" s="627">
        <v>245762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124128</v>
      </c>
      <c r="CS47" s="634"/>
      <c r="CT47" s="634"/>
      <c r="CU47" s="634"/>
      <c r="CV47" s="634"/>
      <c r="CW47" s="634"/>
      <c r="CX47" s="634"/>
      <c r="CY47" s="635"/>
      <c r="CZ47" s="624">
        <v>0.5</v>
      </c>
      <c r="DA47" s="636"/>
      <c r="DB47" s="636"/>
      <c r="DC47" s="637"/>
      <c r="DD47" s="627">
        <v>21357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23706650</v>
      </c>
      <c r="CS49" s="606"/>
      <c r="CT49" s="606"/>
      <c r="CU49" s="606"/>
      <c r="CV49" s="606"/>
      <c r="CW49" s="606"/>
      <c r="CX49" s="606"/>
      <c r="CY49" s="607"/>
      <c r="CZ49" s="608">
        <v>100</v>
      </c>
      <c r="DA49" s="609"/>
      <c r="DB49" s="609"/>
      <c r="DC49" s="610"/>
      <c r="DD49" s="611">
        <v>14702233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ePLi8rs0MAxP37Ayei9jL392RW5S/X84MpTZ7h5MKHFwOJd7OxA0w4ellDDJZu4jLjEsI2xgKgSZXSg7ySkag==" saltValue="ieWCOqEF/XE5l7+RGNCP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24606</v>
      </c>
      <c r="R7" s="1103"/>
      <c r="S7" s="1103"/>
      <c r="T7" s="1103"/>
      <c r="U7" s="1103"/>
      <c r="V7" s="1103">
        <v>23643</v>
      </c>
      <c r="W7" s="1103"/>
      <c r="X7" s="1103"/>
      <c r="Y7" s="1103"/>
      <c r="Z7" s="1103"/>
      <c r="AA7" s="1103">
        <v>963</v>
      </c>
      <c r="AB7" s="1103"/>
      <c r="AC7" s="1103"/>
      <c r="AD7" s="1103"/>
      <c r="AE7" s="1104"/>
      <c r="AF7" s="1105">
        <v>764</v>
      </c>
      <c r="AG7" s="1106"/>
      <c r="AH7" s="1106"/>
      <c r="AI7" s="1106"/>
      <c r="AJ7" s="1107"/>
      <c r="AK7" s="1108">
        <v>1747</v>
      </c>
      <c r="AL7" s="1109"/>
      <c r="AM7" s="1109"/>
      <c r="AN7" s="1109"/>
      <c r="AO7" s="1109"/>
      <c r="AP7" s="1109">
        <v>22940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-2</v>
      </c>
      <c r="CI7" s="1097"/>
      <c r="CJ7" s="1097"/>
      <c r="CK7" s="1097"/>
      <c r="CL7" s="1098"/>
      <c r="CM7" s="1096">
        <v>26</v>
      </c>
      <c r="CN7" s="1097"/>
      <c r="CO7" s="1097"/>
      <c r="CP7" s="1097"/>
      <c r="CQ7" s="1098"/>
      <c r="CR7" s="1096">
        <v>10</v>
      </c>
      <c r="CS7" s="1097"/>
      <c r="CT7" s="1097"/>
      <c r="CU7" s="1097"/>
      <c r="CV7" s="1098"/>
      <c r="CW7" s="1096" t="s">
        <v>563</v>
      </c>
      <c r="CX7" s="1097"/>
      <c r="CY7" s="1097"/>
      <c r="CZ7" s="1097"/>
      <c r="DA7" s="1098"/>
      <c r="DB7" s="1096" t="s">
        <v>563</v>
      </c>
      <c r="DC7" s="1097"/>
      <c r="DD7" s="1097"/>
      <c r="DE7" s="1097"/>
      <c r="DF7" s="1098"/>
      <c r="DG7" s="1096" t="s">
        <v>563</v>
      </c>
      <c r="DH7" s="1097"/>
      <c r="DI7" s="1097"/>
      <c r="DJ7" s="1097"/>
      <c r="DK7" s="1098"/>
      <c r="DL7" s="1096" t="s">
        <v>563</v>
      </c>
      <c r="DM7" s="1097"/>
      <c r="DN7" s="1097"/>
      <c r="DO7" s="1097"/>
      <c r="DP7" s="1098"/>
      <c r="DQ7" s="1096" t="s">
        <v>563</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154</v>
      </c>
      <c r="R8" s="1039"/>
      <c r="S8" s="1039"/>
      <c r="T8" s="1039"/>
      <c r="U8" s="1039"/>
      <c r="V8" s="1039">
        <v>141</v>
      </c>
      <c r="W8" s="1039"/>
      <c r="X8" s="1039"/>
      <c r="Y8" s="1039"/>
      <c r="Z8" s="1039"/>
      <c r="AA8" s="1039">
        <v>13</v>
      </c>
      <c r="AB8" s="1039"/>
      <c r="AC8" s="1039"/>
      <c r="AD8" s="1039"/>
      <c r="AE8" s="1040"/>
      <c r="AF8" s="1035">
        <v>13</v>
      </c>
      <c r="AG8" s="1036"/>
      <c r="AH8" s="1036"/>
      <c r="AI8" s="1036"/>
      <c r="AJ8" s="1037"/>
      <c r="AK8" s="1080">
        <v>11</v>
      </c>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2</v>
      </c>
      <c r="CI8" s="990"/>
      <c r="CJ8" s="990"/>
      <c r="CK8" s="990"/>
      <c r="CL8" s="991"/>
      <c r="CM8" s="989">
        <v>87</v>
      </c>
      <c r="CN8" s="990"/>
      <c r="CO8" s="990"/>
      <c r="CP8" s="990"/>
      <c r="CQ8" s="991"/>
      <c r="CR8" s="989">
        <v>26</v>
      </c>
      <c r="CS8" s="990"/>
      <c r="CT8" s="990"/>
      <c r="CU8" s="990"/>
      <c r="CV8" s="991"/>
      <c r="CW8" s="989" t="s">
        <v>563</v>
      </c>
      <c r="CX8" s="990"/>
      <c r="CY8" s="990"/>
      <c r="CZ8" s="990"/>
      <c r="DA8" s="991"/>
      <c r="DB8" s="989" t="s">
        <v>563</v>
      </c>
      <c r="DC8" s="990"/>
      <c r="DD8" s="990"/>
      <c r="DE8" s="990"/>
      <c r="DF8" s="991"/>
      <c r="DG8" s="989" t="s">
        <v>563</v>
      </c>
      <c r="DH8" s="990"/>
      <c r="DI8" s="990"/>
      <c r="DJ8" s="990"/>
      <c r="DK8" s="991"/>
      <c r="DL8" s="989" t="s">
        <v>563</v>
      </c>
      <c r="DM8" s="990"/>
      <c r="DN8" s="990"/>
      <c r="DO8" s="990"/>
      <c r="DP8" s="991"/>
      <c r="DQ8" s="989" t="s">
        <v>563</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560</v>
      </c>
      <c r="BT9" s="993"/>
      <c r="BU9" s="993"/>
      <c r="BV9" s="993"/>
      <c r="BW9" s="993"/>
      <c r="BX9" s="993"/>
      <c r="BY9" s="993"/>
      <c r="BZ9" s="993"/>
      <c r="CA9" s="993"/>
      <c r="CB9" s="993"/>
      <c r="CC9" s="993"/>
      <c r="CD9" s="993"/>
      <c r="CE9" s="993"/>
      <c r="CF9" s="993"/>
      <c r="CG9" s="1014"/>
      <c r="CH9" s="989">
        <v>-1</v>
      </c>
      <c r="CI9" s="990"/>
      <c r="CJ9" s="990"/>
      <c r="CK9" s="990"/>
      <c r="CL9" s="991"/>
      <c r="CM9" s="989">
        <v>13</v>
      </c>
      <c r="CN9" s="990"/>
      <c r="CO9" s="990"/>
      <c r="CP9" s="990"/>
      <c r="CQ9" s="991"/>
      <c r="CR9" s="989">
        <v>5</v>
      </c>
      <c r="CS9" s="990"/>
      <c r="CT9" s="990"/>
      <c r="CU9" s="990"/>
      <c r="CV9" s="991"/>
      <c r="CW9" s="989" t="s">
        <v>563</v>
      </c>
      <c r="CX9" s="990"/>
      <c r="CY9" s="990"/>
      <c r="CZ9" s="990"/>
      <c r="DA9" s="991"/>
      <c r="DB9" s="989" t="s">
        <v>563</v>
      </c>
      <c r="DC9" s="990"/>
      <c r="DD9" s="990"/>
      <c r="DE9" s="990"/>
      <c r="DF9" s="991"/>
      <c r="DG9" s="989" t="s">
        <v>563</v>
      </c>
      <c r="DH9" s="990"/>
      <c r="DI9" s="990"/>
      <c r="DJ9" s="990"/>
      <c r="DK9" s="991"/>
      <c r="DL9" s="989" t="s">
        <v>563</v>
      </c>
      <c r="DM9" s="990"/>
      <c r="DN9" s="990"/>
      <c r="DO9" s="990"/>
      <c r="DP9" s="991"/>
      <c r="DQ9" s="989" t="s">
        <v>563</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561</v>
      </c>
      <c r="BT10" s="993"/>
      <c r="BU10" s="993"/>
      <c r="BV10" s="993"/>
      <c r="BW10" s="993"/>
      <c r="BX10" s="993"/>
      <c r="BY10" s="993"/>
      <c r="BZ10" s="993"/>
      <c r="CA10" s="993"/>
      <c r="CB10" s="993"/>
      <c r="CC10" s="993"/>
      <c r="CD10" s="993"/>
      <c r="CE10" s="993"/>
      <c r="CF10" s="993"/>
      <c r="CG10" s="1014"/>
      <c r="CH10" s="989">
        <v>0</v>
      </c>
      <c r="CI10" s="990"/>
      <c r="CJ10" s="990"/>
      <c r="CK10" s="990"/>
      <c r="CL10" s="991"/>
      <c r="CM10" s="989">
        <v>32</v>
      </c>
      <c r="CN10" s="990"/>
      <c r="CO10" s="990"/>
      <c r="CP10" s="990"/>
      <c r="CQ10" s="991"/>
      <c r="CR10" s="989">
        <v>1</v>
      </c>
      <c r="CS10" s="990"/>
      <c r="CT10" s="990"/>
      <c r="CU10" s="990"/>
      <c r="CV10" s="991"/>
      <c r="CW10" s="989" t="s">
        <v>563</v>
      </c>
      <c r="CX10" s="990"/>
      <c r="CY10" s="990"/>
      <c r="CZ10" s="990"/>
      <c r="DA10" s="991"/>
      <c r="DB10" s="989" t="s">
        <v>563</v>
      </c>
      <c r="DC10" s="990"/>
      <c r="DD10" s="990"/>
      <c r="DE10" s="990"/>
      <c r="DF10" s="991"/>
      <c r="DG10" s="989" t="s">
        <v>563</v>
      </c>
      <c r="DH10" s="990"/>
      <c r="DI10" s="990"/>
      <c r="DJ10" s="990"/>
      <c r="DK10" s="991"/>
      <c r="DL10" s="989" t="s">
        <v>563</v>
      </c>
      <c r="DM10" s="990"/>
      <c r="DN10" s="990"/>
      <c r="DO10" s="990"/>
      <c r="DP10" s="991"/>
      <c r="DQ10" s="989" t="s">
        <v>563</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562</v>
      </c>
      <c r="BT11" s="993"/>
      <c r="BU11" s="993"/>
      <c r="BV11" s="993"/>
      <c r="BW11" s="993"/>
      <c r="BX11" s="993"/>
      <c r="BY11" s="993"/>
      <c r="BZ11" s="993"/>
      <c r="CA11" s="993"/>
      <c r="CB11" s="993"/>
      <c r="CC11" s="993"/>
      <c r="CD11" s="993"/>
      <c r="CE11" s="993"/>
      <c r="CF11" s="993"/>
      <c r="CG11" s="1014"/>
      <c r="CH11" s="989">
        <v>9</v>
      </c>
      <c r="CI11" s="990"/>
      <c r="CJ11" s="990"/>
      <c r="CK11" s="990"/>
      <c r="CL11" s="991"/>
      <c r="CM11" s="989">
        <v>54</v>
      </c>
      <c r="CN11" s="990"/>
      <c r="CO11" s="990"/>
      <c r="CP11" s="990"/>
      <c r="CQ11" s="991"/>
      <c r="CR11" s="989">
        <v>10</v>
      </c>
      <c r="CS11" s="990"/>
      <c r="CT11" s="990"/>
      <c r="CU11" s="990"/>
      <c r="CV11" s="991"/>
      <c r="CW11" s="989">
        <v>25</v>
      </c>
      <c r="CX11" s="990"/>
      <c r="CY11" s="990"/>
      <c r="CZ11" s="990"/>
      <c r="DA11" s="991"/>
      <c r="DB11" s="989" t="s">
        <v>563</v>
      </c>
      <c r="DC11" s="990"/>
      <c r="DD11" s="990"/>
      <c r="DE11" s="990"/>
      <c r="DF11" s="991"/>
      <c r="DG11" s="989" t="s">
        <v>563</v>
      </c>
      <c r="DH11" s="990"/>
      <c r="DI11" s="990"/>
      <c r="DJ11" s="990"/>
      <c r="DK11" s="991"/>
      <c r="DL11" s="989" t="s">
        <v>563</v>
      </c>
      <c r="DM11" s="990"/>
      <c r="DN11" s="990"/>
      <c r="DO11" s="990"/>
      <c r="DP11" s="991"/>
      <c r="DQ11" s="989" t="s">
        <v>563</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24683</v>
      </c>
      <c r="R23" s="1061"/>
      <c r="S23" s="1061"/>
      <c r="T23" s="1061"/>
      <c r="U23" s="1061"/>
      <c r="V23" s="1061">
        <v>23707</v>
      </c>
      <c r="W23" s="1061"/>
      <c r="X23" s="1061"/>
      <c r="Y23" s="1061"/>
      <c r="Z23" s="1061"/>
      <c r="AA23" s="1061">
        <v>976</v>
      </c>
      <c r="AB23" s="1061"/>
      <c r="AC23" s="1061"/>
      <c r="AD23" s="1061"/>
      <c r="AE23" s="1068"/>
      <c r="AF23" s="1069">
        <v>777</v>
      </c>
      <c r="AG23" s="1061"/>
      <c r="AH23" s="1061"/>
      <c r="AI23" s="1061"/>
      <c r="AJ23" s="1070"/>
      <c r="AK23" s="1071"/>
      <c r="AL23" s="1072"/>
      <c r="AM23" s="1072"/>
      <c r="AN23" s="1072"/>
      <c r="AO23" s="1072"/>
      <c r="AP23" s="1061">
        <v>22940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3302</v>
      </c>
      <c r="R28" s="1051"/>
      <c r="S28" s="1051"/>
      <c r="T28" s="1051"/>
      <c r="U28" s="1051"/>
      <c r="V28" s="1051">
        <v>3259</v>
      </c>
      <c r="W28" s="1051"/>
      <c r="X28" s="1051"/>
      <c r="Y28" s="1051"/>
      <c r="Z28" s="1051"/>
      <c r="AA28" s="1051">
        <v>43</v>
      </c>
      <c r="AB28" s="1051"/>
      <c r="AC28" s="1051"/>
      <c r="AD28" s="1051"/>
      <c r="AE28" s="1052"/>
      <c r="AF28" s="1053">
        <v>43</v>
      </c>
      <c r="AG28" s="1051"/>
      <c r="AH28" s="1051"/>
      <c r="AI28" s="1051"/>
      <c r="AJ28" s="1054"/>
      <c r="AK28" s="1042">
        <v>370</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3952</v>
      </c>
      <c r="R29" s="1039"/>
      <c r="S29" s="1039"/>
      <c r="T29" s="1039"/>
      <c r="U29" s="1039"/>
      <c r="V29" s="1039">
        <v>3767</v>
      </c>
      <c r="W29" s="1039"/>
      <c r="X29" s="1039"/>
      <c r="Y29" s="1039"/>
      <c r="Z29" s="1039"/>
      <c r="AA29" s="1039">
        <v>185</v>
      </c>
      <c r="AB29" s="1039"/>
      <c r="AC29" s="1039"/>
      <c r="AD29" s="1039"/>
      <c r="AE29" s="1040"/>
      <c r="AF29" s="1035">
        <v>185</v>
      </c>
      <c r="AG29" s="1036"/>
      <c r="AH29" s="1036"/>
      <c r="AI29" s="1036"/>
      <c r="AJ29" s="1037"/>
      <c r="AK29" s="980">
        <v>594</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437</v>
      </c>
      <c r="R30" s="1039"/>
      <c r="S30" s="1039"/>
      <c r="T30" s="1039"/>
      <c r="U30" s="1039"/>
      <c r="V30" s="1039">
        <v>430</v>
      </c>
      <c r="W30" s="1039"/>
      <c r="X30" s="1039"/>
      <c r="Y30" s="1039"/>
      <c r="Z30" s="1039"/>
      <c r="AA30" s="1039">
        <v>7</v>
      </c>
      <c r="AB30" s="1039"/>
      <c r="AC30" s="1039"/>
      <c r="AD30" s="1039"/>
      <c r="AE30" s="1040"/>
      <c r="AF30" s="1035">
        <v>7</v>
      </c>
      <c r="AG30" s="1036"/>
      <c r="AH30" s="1036"/>
      <c r="AI30" s="1036"/>
      <c r="AJ30" s="1037"/>
      <c r="AK30" s="980">
        <v>144</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1152</v>
      </c>
      <c r="R31" s="1039"/>
      <c r="S31" s="1039"/>
      <c r="T31" s="1039"/>
      <c r="U31" s="1039"/>
      <c r="V31" s="1039">
        <v>1196</v>
      </c>
      <c r="W31" s="1039"/>
      <c r="X31" s="1039"/>
      <c r="Y31" s="1039"/>
      <c r="Z31" s="1039"/>
      <c r="AA31" s="1039">
        <v>-44</v>
      </c>
      <c r="AB31" s="1039"/>
      <c r="AC31" s="1039"/>
      <c r="AD31" s="1039"/>
      <c r="AE31" s="1040"/>
      <c r="AF31" s="1035">
        <v>811</v>
      </c>
      <c r="AG31" s="1036"/>
      <c r="AH31" s="1036"/>
      <c r="AI31" s="1036"/>
      <c r="AJ31" s="1037"/>
      <c r="AK31" s="980">
        <v>225</v>
      </c>
      <c r="AL31" s="971"/>
      <c r="AM31" s="971"/>
      <c r="AN31" s="971"/>
      <c r="AO31" s="971"/>
      <c r="AP31" s="971">
        <v>1684</v>
      </c>
      <c r="AQ31" s="971"/>
      <c r="AR31" s="971"/>
      <c r="AS31" s="971"/>
      <c r="AT31" s="971"/>
      <c r="AU31" s="971">
        <v>1007</v>
      </c>
      <c r="AV31" s="971"/>
      <c r="AW31" s="971"/>
      <c r="AX31" s="971"/>
      <c r="AY31" s="971"/>
      <c r="AZ31" s="1041" t="s">
        <v>548</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498</v>
      </c>
      <c r="R32" s="1039"/>
      <c r="S32" s="1039"/>
      <c r="T32" s="1039"/>
      <c r="U32" s="1039"/>
      <c r="V32" s="1039">
        <v>551</v>
      </c>
      <c r="W32" s="1039"/>
      <c r="X32" s="1039"/>
      <c r="Y32" s="1039"/>
      <c r="Z32" s="1039"/>
      <c r="AA32" s="1039">
        <v>-53</v>
      </c>
      <c r="AB32" s="1039"/>
      <c r="AC32" s="1039"/>
      <c r="AD32" s="1039"/>
      <c r="AE32" s="1040"/>
      <c r="AF32" s="1035">
        <v>38</v>
      </c>
      <c r="AG32" s="1036"/>
      <c r="AH32" s="1036"/>
      <c r="AI32" s="1036"/>
      <c r="AJ32" s="1037"/>
      <c r="AK32" s="980">
        <v>202</v>
      </c>
      <c r="AL32" s="971"/>
      <c r="AM32" s="971"/>
      <c r="AN32" s="971"/>
      <c r="AO32" s="971"/>
      <c r="AP32" s="971">
        <v>1329</v>
      </c>
      <c r="AQ32" s="971"/>
      <c r="AR32" s="971"/>
      <c r="AS32" s="971"/>
      <c r="AT32" s="971"/>
      <c r="AU32" s="971">
        <v>1326</v>
      </c>
      <c r="AV32" s="971"/>
      <c r="AW32" s="971"/>
      <c r="AX32" s="971"/>
      <c r="AY32" s="971"/>
      <c r="AZ32" s="1041" t="s">
        <v>548</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132</v>
      </c>
      <c r="R33" s="1039"/>
      <c r="S33" s="1039"/>
      <c r="T33" s="1039"/>
      <c r="U33" s="1039"/>
      <c r="V33" s="1039">
        <v>132</v>
      </c>
      <c r="W33" s="1039"/>
      <c r="X33" s="1039"/>
      <c r="Y33" s="1039"/>
      <c r="Z33" s="1039"/>
      <c r="AA33" s="1039">
        <v>0</v>
      </c>
      <c r="AB33" s="1039"/>
      <c r="AC33" s="1039"/>
      <c r="AD33" s="1039"/>
      <c r="AE33" s="1040"/>
      <c r="AF33" s="1035" t="s">
        <v>122</v>
      </c>
      <c r="AG33" s="1036"/>
      <c r="AH33" s="1036"/>
      <c r="AI33" s="1036"/>
      <c r="AJ33" s="1037"/>
      <c r="AK33" s="980">
        <v>46</v>
      </c>
      <c r="AL33" s="971"/>
      <c r="AM33" s="971"/>
      <c r="AN33" s="971"/>
      <c r="AO33" s="971"/>
      <c r="AP33" s="971" t="s">
        <v>548</v>
      </c>
      <c r="AQ33" s="971"/>
      <c r="AR33" s="971"/>
      <c r="AS33" s="971"/>
      <c r="AT33" s="971"/>
      <c r="AU33" s="971" t="s">
        <v>548</v>
      </c>
      <c r="AV33" s="971"/>
      <c r="AW33" s="971"/>
      <c r="AX33" s="971"/>
      <c r="AY33" s="971"/>
      <c r="AZ33" s="1041" t="s">
        <v>548</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1084</v>
      </c>
      <c r="AG63" s="959"/>
      <c r="AH63" s="959"/>
      <c r="AI63" s="959"/>
      <c r="AJ63" s="1022"/>
      <c r="AK63" s="1023"/>
      <c r="AL63" s="963"/>
      <c r="AM63" s="963"/>
      <c r="AN63" s="963"/>
      <c r="AO63" s="963"/>
      <c r="AP63" s="959">
        <v>3013</v>
      </c>
      <c r="AQ63" s="959"/>
      <c r="AR63" s="959"/>
      <c r="AS63" s="959"/>
      <c r="AT63" s="959"/>
      <c r="AU63" s="959">
        <v>2333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6262</v>
      </c>
      <c r="R68" s="982"/>
      <c r="S68" s="982"/>
      <c r="T68" s="982"/>
      <c r="U68" s="982"/>
      <c r="V68" s="982">
        <v>5765</v>
      </c>
      <c r="W68" s="982"/>
      <c r="X68" s="982"/>
      <c r="Y68" s="982"/>
      <c r="Z68" s="982"/>
      <c r="AA68" s="982">
        <v>496</v>
      </c>
      <c r="AB68" s="982"/>
      <c r="AC68" s="982"/>
      <c r="AD68" s="982"/>
      <c r="AE68" s="982"/>
      <c r="AF68" s="982">
        <v>496</v>
      </c>
      <c r="AG68" s="982"/>
      <c r="AH68" s="982"/>
      <c r="AI68" s="982"/>
      <c r="AJ68" s="982"/>
      <c r="AK68" s="982">
        <v>27</v>
      </c>
      <c r="AL68" s="982"/>
      <c r="AM68" s="982"/>
      <c r="AN68" s="982"/>
      <c r="AO68" s="982"/>
      <c r="AP68" s="982" t="s">
        <v>548</v>
      </c>
      <c r="AQ68" s="982"/>
      <c r="AR68" s="982"/>
      <c r="AS68" s="982"/>
      <c r="AT68" s="982"/>
      <c r="AU68" s="982" t="s">
        <v>548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42</v>
      </c>
      <c r="R69" s="971"/>
      <c r="S69" s="971"/>
      <c r="T69" s="971"/>
      <c r="U69" s="971"/>
      <c r="V69" s="971">
        <v>35</v>
      </c>
      <c r="W69" s="971"/>
      <c r="X69" s="971"/>
      <c r="Y69" s="971"/>
      <c r="Z69" s="971"/>
      <c r="AA69" s="971">
        <v>7</v>
      </c>
      <c r="AB69" s="971"/>
      <c r="AC69" s="971"/>
      <c r="AD69" s="971"/>
      <c r="AE69" s="971"/>
      <c r="AF69" s="971">
        <v>7</v>
      </c>
      <c r="AG69" s="971"/>
      <c r="AH69" s="971"/>
      <c r="AI69" s="971"/>
      <c r="AJ69" s="971"/>
      <c r="AK69" s="971" t="s">
        <v>548</v>
      </c>
      <c r="AL69" s="971"/>
      <c r="AM69" s="971"/>
      <c r="AN69" s="971"/>
      <c r="AO69" s="971"/>
      <c r="AP69" s="971" t="s">
        <v>548</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19</v>
      </c>
      <c r="R70" s="971"/>
      <c r="S70" s="971"/>
      <c r="T70" s="971"/>
      <c r="U70" s="971"/>
      <c r="V70" s="971">
        <v>17</v>
      </c>
      <c r="W70" s="971"/>
      <c r="X70" s="971"/>
      <c r="Y70" s="971"/>
      <c r="Z70" s="971"/>
      <c r="AA70" s="971">
        <v>2</v>
      </c>
      <c r="AB70" s="971"/>
      <c r="AC70" s="971"/>
      <c r="AD70" s="971"/>
      <c r="AE70" s="971"/>
      <c r="AF70" s="971">
        <v>2</v>
      </c>
      <c r="AG70" s="971"/>
      <c r="AH70" s="971"/>
      <c r="AI70" s="971"/>
      <c r="AJ70" s="971"/>
      <c r="AK70" s="971" t="s">
        <v>548</v>
      </c>
      <c r="AL70" s="971"/>
      <c r="AM70" s="971"/>
      <c r="AN70" s="971"/>
      <c r="AO70" s="971"/>
      <c r="AP70" s="971" t="s">
        <v>548</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3</v>
      </c>
      <c r="R71" s="971"/>
      <c r="S71" s="971"/>
      <c r="T71" s="971"/>
      <c r="U71" s="971"/>
      <c r="V71" s="971">
        <v>1</v>
      </c>
      <c r="W71" s="971"/>
      <c r="X71" s="971"/>
      <c r="Y71" s="971"/>
      <c r="Z71" s="971"/>
      <c r="AA71" s="971">
        <v>2</v>
      </c>
      <c r="AB71" s="971"/>
      <c r="AC71" s="971"/>
      <c r="AD71" s="971"/>
      <c r="AE71" s="971"/>
      <c r="AF71" s="971">
        <v>2</v>
      </c>
      <c r="AG71" s="971"/>
      <c r="AH71" s="971"/>
      <c r="AI71" s="971"/>
      <c r="AJ71" s="971"/>
      <c r="AK71" s="971" t="s">
        <v>548</v>
      </c>
      <c r="AL71" s="971"/>
      <c r="AM71" s="971"/>
      <c r="AN71" s="971"/>
      <c r="AO71" s="971"/>
      <c r="AP71" s="971" t="s">
        <v>548</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6</v>
      </c>
      <c r="R72" s="971"/>
      <c r="S72" s="971"/>
      <c r="T72" s="971"/>
      <c r="U72" s="971"/>
      <c r="V72" s="971">
        <v>2</v>
      </c>
      <c r="W72" s="971"/>
      <c r="X72" s="971"/>
      <c r="Y72" s="971"/>
      <c r="Z72" s="971"/>
      <c r="AA72" s="971">
        <v>4</v>
      </c>
      <c r="AB72" s="971"/>
      <c r="AC72" s="971"/>
      <c r="AD72" s="971"/>
      <c r="AE72" s="971"/>
      <c r="AF72" s="971">
        <v>4</v>
      </c>
      <c r="AG72" s="971"/>
      <c r="AH72" s="971"/>
      <c r="AI72" s="971"/>
      <c r="AJ72" s="971"/>
      <c r="AK72" s="971" t="s">
        <v>548</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26</v>
      </c>
      <c r="R73" s="971"/>
      <c r="S73" s="971"/>
      <c r="T73" s="971"/>
      <c r="U73" s="971"/>
      <c r="V73" s="971">
        <v>25</v>
      </c>
      <c r="W73" s="971"/>
      <c r="X73" s="971"/>
      <c r="Y73" s="971"/>
      <c r="Z73" s="971"/>
      <c r="AA73" s="971">
        <v>0</v>
      </c>
      <c r="AB73" s="971"/>
      <c r="AC73" s="971"/>
      <c r="AD73" s="971"/>
      <c r="AE73" s="971"/>
      <c r="AF73" s="971">
        <v>0</v>
      </c>
      <c r="AG73" s="971"/>
      <c r="AH73" s="971"/>
      <c r="AI73" s="971"/>
      <c r="AJ73" s="971"/>
      <c r="AK73" s="971" t="s">
        <v>548</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546</v>
      </c>
      <c r="R74" s="971"/>
      <c r="S74" s="971"/>
      <c r="T74" s="971"/>
      <c r="U74" s="971"/>
      <c r="V74" s="971">
        <v>510</v>
      </c>
      <c r="W74" s="971"/>
      <c r="X74" s="971"/>
      <c r="Y74" s="971"/>
      <c r="Z74" s="971"/>
      <c r="AA74" s="971">
        <v>36</v>
      </c>
      <c r="AB74" s="971"/>
      <c r="AC74" s="971"/>
      <c r="AD74" s="971"/>
      <c r="AE74" s="971"/>
      <c r="AF74" s="971">
        <v>36</v>
      </c>
      <c r="AG74" s="971"/>
      <c r="AH74" s="971"/>
      <c r="AI74" s="971"/>
      <c r="AJ74" s="971"/>
      <c r="AK74" s="971">
        <v>48</v>
      </c>
      <c r="AL74" s="971"/>
      <c r="AM74" s="971"/>
      <c r="AN74" s="971"/>
      <c r="AO74" s="971"/>
      <c r="AP74" s="971" t="s">
        <v>548</v>
      </c>
      <c r="AQ74" s="971"/>
      <c r="AR74" s="971"/>
      <c r="AS74" s="971"/>
      <c r="AT74" s="971"/>
      <c r="AU74" s="971" t="s">
        <v>548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247081</v>
      </c>
      <c r="R75" s="979"/>
      <c r="S75" s="979"/>
      <c r="T75" s="979"/>
      <c r="U75" s="980"/>
      <c r="V75" s="981">
        <v>239886</v>
      </c>
      <c r="W75" s="979"/>
      <c r="X75" s="979"/>
      <c r="Y75" s="979"/>
      <c r="Z75" s="980"/>
      <c r="AA75" s="981">
        <v>7194</v>
      </c>
      <c r="AB75" s="979"/>
      <c r="AC75" s="979"/>
      <c r="AD75" s="979"/>
      <c r="AE75" s="980"/>
      <c r="AF75" s="981">
        <v>7194</v>
      </c>
      <c r="AG75" s="979"/>
      <c r="AH75" s="979"/>
      <c r="AI75" s="979"/>
      <c r="AJ75" s="980"/>
      <c r="AK75" s="981">
        <v>271</v>
      </c>
      <c r="AL75" s="979"/>
      <c r="AM75" s="979"/>
      <c r="AN75" s="979"/>
      <c r="AO75" s="980"/>
      <c r="AP75" s="981" t="s">
        <v>548</v>
      </c>
      <c r="AQ75" s="979"/>
      <c r="AR75" s="979"/>
      <c r="AS75" s="979"/>
      <c r="AT75" s="980"/>
      <c r="AU75" s="981" t="s">
        <v>548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3964</v>
      </c>
      <c r="R76" s="979"/>
      <c r="S76" s="979"/>
      <c r="T76" s="979"/>
      <c r="U76" s="980"/>
      <c r="V76" s="981">
        <v>4349</v>
      </c>
      <c r="W76" s="979"/>
      <c r="X76" s="979"/>
      <c r="Y76" s="979"/>
      <c r="Z76" s="980"/>
      <c r="AA76" s="981">
        <v>-384</v>
      </c>
      <c r="AB76" s="979"/>
      <c r="AC76" s="979"/>
      <c r="AD76" s="979"/>
      <c r="AE76" s="980"/>
      <c r="AF76" s="981">
        <v>887</v>
      </c>
      <c r="AG76" s="979"/>
      <c r="AH76" s="979"/>
      <c r="AI76" s="979"/>
      <c r="AJ76" s="980"/>
      <c r="AK76" s="981">
        <v>525</v>
      </c>
      <c r="AL76" s="979"/>
      <c r="AM76" s="979"/>
      <c r="AN76" s="979"/>
      <c r="AO76" s="980"/>
      <c r="AP76" s="981">
        <v>2294</v>
      </c>
      <c r="AQ76" s="979"/>
      <c r="AR76" s="979"/>
      <c r="AS76" s="979"/>
      <c r="AT76" s="980"/>
      <c r="AU76" s="981">
        <v>838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8628</v>
      </c>
      <c r="AG88" s="959"/>
      <c r="AH88" s="959"/>
      <c r="AI88" s="959"/>
      <c r="AJ88" s="959"/>
      <c r="AK88" s="963"/>
      <c r="AL88" s="963"/>
      <c r="AM88" s="963"/>
      <c r="AN88" s="963"/>
      <c r="AO88" s="963"/>
      <c r="AP88" s="959">
        <v>2294</v>
      </c>
      <c r="AQ88" s="959"/>
      <c r="AR88" s="959"/>
      <c r="AS88" s="959"/>
      <c r="AT88" s="959"/>
      <c r="AU88" s="959">
        <v>838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v>
      </c>
      <c r="CS102" s="953"/>
      <c r="CT102" s="953"/>
      <c r="CU102" s="953"/>
      <c r="CV102" s="954"/>
      <c r="CW102" s="952">
        <v>25</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2981545</v>
      </c>
      <c r="AB110" s="889"/>
      <c r="AC110" s="889"/>
      <c r="AD110" s="889"/>
      <c r="AE110" s="890"/>
      <c r="AF110" s="891">
        <v>3192074</v>
      </c>
      <c r="AG110" s="889"/>
      <c r="AH110" s="889"/>
      <c r="AI110" s="889"/>
      <c r="AJ110" s="890"/>
      <c r="AK110" s="891">
        <v>3059365</v>
      </c>
      <c r="AL110" s="889"/>
      <c r="AM110" s="889"/>
      <c r="AN110" s="889"/>
      <c r="AO110" s="890"/>
      <c r="AP110" s="892">
        <v>30.3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25143600</v>
      </c>
      <c r="BR110" s="842"/>
      <c r="BS110" s="842"/>
      <c r="BT110" s="842"/>
      <c r="BU110" s="842"/>
      <c r="BV110" s="842">
        <v>23794507</v>
      </c>
      <c r="BW110" s="842"/>
      <c r="BX110" s="842"/>
      <c r="BY110" s="842"/>
      <c r="BZ110" s="842"/>
      <c r="CA110" s="842">
        <v>22940138</v>
      </c>
      <c r="CB110" s="842"/>
      <c r="CC110" s="842"/>
      <c r="CD110" s="842"/>
      <c r="CE110" s="842"/>
      <c r="CF110" s="866">
        <v>227.2</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2545869</v>
      </c>
      <c r="BR112" s="817"/>
      <c r="BS112" s="817"/>
      <c r="BT112" s="817"/>
      <c r="BU112" s="817"/>
      <c r="BV112" s="817">
        <v>2459558</v>
      </c>
      <c r="BW112" s="817"/>
      <c r="BX112" s="817"/>
      <c r="BY112" s="817"/>
      <c r="BZ112" s="817"/>
      <c r="CA112" s="817">
        <v>2333451</v>
      </c>
      <c r="CB112" s="817"/>
      <c r="CC112" s="817"/>
      <c r="CD112" s="817"/>
      <c r="CE112" s="817"/>
      <c r="CF112" s="875">
        <v>23.1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272979</v>
      </c>
      <c r="AB113" s="919"/>
      <c r="AC113" s="919"/>
      <c r="AD113" s="919"/>
      <c r="AE113" s="920"/>
      <c r="AF113" s="921">
        <v>265770</v>
      </c>
      <c r="AG113" s="919"/>
      <c r="AH113" s="919"/>
      <c r="AI113" s="919"/>
      <c r="AJ113" s="920"/>
      <c r="AK113" s="921">
        <v>264725</v>
      </c>
      <c r="AL113" s="919"/>
      <c r="AM113" s="919"/>
      <c r="AN113" s="919"/>
      <c r="AO113" s="920"/>
      <c r="AP113" s="922">
        <v>2.6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992146</v>
      </c>
      <c r="BR113" s="817"/>
      <c r="BS113" s="817"/>
      <c r="BT113" s="817"/>
      <c r="BU113" s="817"/>
      <c r="BV113" s="817">
        <v>919028</v>
      </c>
      <c r="BW113" s="817"/>
      <c r="BX113" s="817"/>
      <c r="BY113" s="817"/>
      <c r="BZ113" s="817"/>
      <c r="CA113" s="817">
        <v>837807</v>
      </c>
      <c r="CB113" s="817"/>
      <c r="CC113" s="817"/>
      <c r="CD113" s="817"/>
      <c r="CE113" s="817"/>
      <c r="CF113" s="875">
        <v>8.3000000000000007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75466</v>
      </c>
      <c r="AB114" s="780"/>
      <c r="AC114" s="780"/>
      <c r="AD114" s="780"/>
      <c r="AE114" s="781"/>
      <c r="AF114" s="782">
        <v>102794</v>
      </c>
      <c r="AG114" s="780"/>
      <c r="AH114" s="780"/>
      <c r="AI114" s="780"/>
      <c r="AJ114" s="781"/>
      <c r="AK114" s="782">
        <v>90334</v>
      </c>
      <c r="AL114" s="780"/>
      <c r="AM114" s="780"/>
      <c r="AN114" s="780"/>
      <c r="AO114" s="781"/>
      <c r="AP114" s="824">
        <v>0.9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1909439</v>
      </c>
      <c r="BR114" s="817"/>
      <c r="BS114" s="817"/>
      <c r="BT114" s="817"/>
      <c r="BU114" s="817"/>
      <c r="BV114" s="817">
        <v>2349772</v>
      </c>
      <c r="BW114" s="817"/>
      <c r="BX114" s="817"/>
      <c r="BY114" s="817"/>
      <c r="BZ114" s="817"/>
      <c r="CA114" s="817">
        <v>2316527</v>
      </c>
      <c r="CB114" s="817"/>
      <c r="CC114" s="817"/>
      <c r="CD114" s="817"/>
      <c r="CE114" s="817"/>
      <c r="CF114" s="875">
        <v>22.9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6277</v>
      </c>
      <c r="AB115" s="919"/>
      <c r="AC115" s="919"/>
      <c r="AD115" s="919"/>
      <c r="AE115" s="920"/>
      <c r="AF115" s="921">
        <v>5097</v>
      </c>
      <c r="AG115" s="919"/>
      <c r="AH115" s="919"/>
      <c r="AI115" s="919"/>
      <c r="AJ115" s="920"/>
      <c r="AK115" s="921">
        <v>4584</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96</v>
      </c>
      <c r="AG116" s="780"/>
      <c r="AH116" s="780"/>
      <c r="AI116" s="780"/>
      <c r="AJ116" s="781"/>
      <c r="AK116" s="782">
        <v>391</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3336267</v>
      </c>
      <c r="AB117" s="903"/>
      <c r="AC117" s="903"/>
      <c r="AD117" s="903"/>
      <c r="AE117" s="904"/>
      <c r="AF117" s="905">
        <v>3565831</v>
      </c>
      <c r="AG117" s="903"/>
      <c r="AH117" s="903"/>
      <c r="AI117" s="903"/>
      <c r="AJ117" s="904"/>
      <c r="AK117" s="905">
        <v>3419399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30591054</v>
      </c>
      <c r="BR119" s="845"/>
      <c r="BS119" s="845"/>
      <c r="BT119" s="845"/>
      <c r="BU119" s="845"/>
      <c r="BV119" s="845">
        <v>29522865</v>
      </c>
      <c r="BW119" s="845"/>
      <c r="BX119" s="845"/>
      <c r="BY119" s="845"/>
      <c r="BZ119" s="845"/>
      <c r="CA119" s="845">
        <v>28427923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7069242</v>
      </c>
      <c r="BR120" s="842"/>
      <c r="BS120" s="842"/>
      <c r="BT120" s="842"/>
      <c r="BU120" s="842"/>
      <c r="BV120" s="842">
        <v>7394085</v>
      </c>
      <c r="BW120" s="842"/>
      <c r="BX120" s="842"/>
      <c r="BY120" s="842"/>
      <c r="BZ120" s="842"/>
      <c r="CA120" s="842">
        <v>7066182</v>
      </c>
      <c r="CB120" s="842"/>
      <c r="CC120" s="842"/>
      <c r="CD120" s="842"/>
      <c r="CE120" s="842"/>
      <c r="CF120" s="866">
        <v>70</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1326232</v>
      </c>
      <c r="DR120" s="842"/>
      <c r="DS120" s="842"/>
      <c r="DT120" s="842"/>
      <c r="DU120" s="842"/>
      <c r="DV120" s="843">
        <v>13.1</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1018653</v>
      </c>
      <c r="BR121" s="817"/>
      <c r="BS121" s="817"/>
      <c r="BT121" s="817"/>
      <c r="BU121" s="817"/>
      <c r="BV121" s="817">
        <v>1120345</v>
      </c>
      <c r="BW121" s="817"/>
      <c r="BX121" s="817"/>
      <c r="BY121" s="817"/>
      <c r="BZ121" s="817"/>
      <c r="CA121" s="817">
        <v>1130118</v>
      </c>
      <c r="CB121" s="817"/>
      <c r="CC121" s="817"/>
      <c r="CD121" s="817"/>
      <c r="CE121" s="817"/>
      <c r="CF121" s="875">
        <v>11.2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1059360</v>
      </c>
      <c r="DH121" s="817"/>
      <c r="DI121" s="817"/>
      <c r="DJ121" s="817"/>
      <c r="DK121" s="817"/>
      <c r="DL121" s="817">
        <v>1035859</v>
      </c>
      <c r="DM121" s="817"/>
      <c r="DN121" s="817"/>
      <c r="DO121" s="817"/>
      <c r="DP121" s="817"/>
      <c r="DQ121" s="817">
        <v>1007219</v>
      </c>
      <c r="DR121" s="817"/>
      <c r="DS121" s="817"/>
      <c r="DT121" s="817"/>
      <c r="DU121" s="817"/>
      <c r="DV121" s="794">
        <v>10</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20615769</v>
      </c>
      <c r="BR122" s="845"/>
      <c r="BS122" s="845"/>
      <c r="BT122" s="845"/>
      <c r="BU122" s="845"/>
      <c r="BV122" s="845">
        <v>19162376</v>
      </c>
      <c r="BW122" s="845"/>
      <c r="BX122" s="845"/>
      <c r="BY122" s="845"/>
      <c r="BZ122" s="845"/>
      <c r="CA122" s="845">
        <v>18007175</v>
      </c>
      <c r="CB122" s="845"/>
      <c r="CC122" s="845"/>
      <c r="CD122" s="845"/>
      <c r="CE122" s="845"/>
      <c r="CF122" s="846">
        <v>178.3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28703664</v>
      </c>
      <c r="BR123" s="833"/>
      <c r="BS123" s="833"/>
      <c r="BT123" s="833"/>
      <c r="BU123" s="833"/>
      <c r="BV123" s="833">
        <v>27676806</v>
      </c>
      <c r="BW123" s="833"/>
      <c r="BX123" s="833"/>
      <c r="BY123" s="833"/>
      <c r="BZ123" s="833"/>
      <c r="CA123" s="833">
        <v>26203475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18.600000000000001</v>
      </c>
      <c r="BR124" s="831"/>
      <c r="BS124" s="831"/>
      <c r="BT124" s="831"/>
      <c r="BU124" s="831"/>
      <c r="BV124" s="831">
        <v>18.5</v>
      </c>
      <c r="BW124" s="831"/>
      <c r="BX124" s="831"/>
      <c r="BY124" s="831"/>
      <c r="BZ124" s="831"/>
      <c r="CA124" s="831">
        <v>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1486509</v>
      </c>
      <c r="DH124" s="764"/>
      <c r="DI124" s="764"/>
      <c r="DJ124" s="764"/>
      <c r="DK124" s="765"/>
      <c r="DL124" s="766">
        <v>1423699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6277</v>
      </c>
      <c r="AB127" s="780"/>
      <c r="AC127" s="780"/>
      <c r="AD127" s="780"/>
      <c r="AE127" s="781"/>
      <c r="AF127" s="782">
        <v>5097</v>
      </c>
      <c r="AG127" s="780"/>
      <c r="AH127" s="780"/>
      <c r="AI127" s="780"/>
      <c r="AJ127" s="781"/>
      <c r="AK127" s="782">
        <v>4584</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85252</v>
      </c>
      <c r="AB128" s="801"/>
      <c r="AC128" s="801"/>
      <c r="AD128" s="801"/>
      <c r="AE128" s="802"/>
      <c r="AF128" s="803">
        <v>72732</v>
      </c>
      <c r="AG128" s="801"/>
      <c r="AH128" s="801"/>
      <c r="AI128" s="801"/>
      <c r="AJ128" s="802"/>
      <c r="AK128" s="803">
        <v>98533</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12.99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12651437</v>
      </c>
      <c r="AB129" s="780"/>
      <c r="AC129" s="780"/>
      <c r="AD129" s="780"/>
      <c r="AE129" s="781"/>
      <c r="AF129" s="782">
        <v>12510327</v>
      </c>
      <c r="AG129" s="780"/>
      <c r="AH129" s="780"/>
      <c r="AI129" s="780"/>
      <c r="AJ129" s="781"/>
      <c r="AK129" s="782">
        <v>12548667</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17.989999999999998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2508016</v>
      </c>
      <c r="AB130" s="780"/>
      <c r="AC130" s="780"/>
      <c r="AD130" s="780"/>
      <c r="AE130" s="781"/>
      <c r="AF130" s="782">
        <v>2573993</v>
      </c>
      <c r="AG130" s="780"/>
      <c r="AH130" s="780"/>
      <c r="AI130" s="780"/>
      <c r="AJ130" s="781"/>
      <c r="AK130" s="782">
        <v>2451676</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10143421</v>
      </c>
      <c r="AB131" s="764"/>
      <c r="AC131" s="764"/>
      <c r="AD131" s="764"/>
      <c r="AE131" s="765"/>
      <c r="AF131" s="766">
        <v>9936334</v>
      </c>
      <c r="AG131" s="764"/>
      <c r="AH131" s="764"/>
      <c r="AI131" s="764"/>
      <c r="AJ131" s="765"/>
      <c r="AK131" s="766">
        <v>10096991</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7.3249350489999996</v>
      </c>
      <c r="AB132" s="745"/>
      <c r="AC132" s="745"/>
      <c r="AD132" s="745"/>
      <c r="AE132" s="746"/>
      <c r="AF132" s="747">
        <v>9.2499507360000006</v>
      </c>
      <c r="AG132" s="745"/>
      <c r="AH132" s="745"/>
      <c r="AI132" s="745"/>
      <c r="AJ132" s="746"/>
      <c r="AK132" s="747">
        <v>8.6084062069999998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6.5</v>
      </c>
      <c r="AB133" s="724"/>
      <c r="AC133" s="724"/>
      <c r="AD133" s="724"/>
      <c r="AE133" s="725"/>
      <c r="AF133" s="723">
        <v>7.6</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eCk3qxWM8bEC5qr00NiwWUlxfaeMADXEnImpNvIeoQjOwRhbF5ZnlSP6Z5Qmykiw6DYoGiW9S7tkvH0xNfpw==" saltValue="5+EFqYY5l2+0dL8nZDO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0AGjuppQqifGf+kJbUHxigA8qRpYgXdDXJrJlpYFQ4WlquxV32+EuA1dY2dMnGvY9o8j7Y+H3p7Ni1VP82ggg==" saltValue="g3vCl8FvtfoHQRZGdSGu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Mo9zxpHXmTWANyMz4OOOYOI8k4osjCSjDs0kIXL2+pkG6kgAFkodMSwcERO7eX9CxkYFQn5fLPsAVjBNUpkGg==" saltValue="FRy5WuM5L2LtTwCPo6wH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4314194</v>
      </c>
      <c r="AP9" s="269">
        <v>181757</v>
      </c>
      <c r="AQ9" s="270">
        <v>117270</v>
      </c>
      <c r="AR9" s="271">
        <v>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20354</v>
      </c>
      <c r="AP10" s="272">
        <v>858</v>
      </c>
      <c r="AQ10" s="273">
        <v>10490</v>
      </c>
      <c r="AR10" s="274">
        <v>-91.8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24592</v>
      </c>
      <c r="AP11" s="272">
        <v>1036</v>
      </c>
      <c r="AQ11" s="273">
        <v>1802</v>
      </c>
      <c r="AR11" s="274">
        <v>-42.5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3</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100117</v>
      </c>
      <c r="AP13" s="272">
        <v>4218</v>
      </c>
      <c r="AQ13" s="273">
        <v>4482</v>
      </c>
      <c r="AR13" s="274">
        <v>-5.9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22535</v>
      </c>
      <c r="AP14" s="272">
        <v>949</v>
      </c>
      <c r="AQ14" s="273">
        <v>2749</v>
      </c>
      <c r="AR14" s="274">
        <v>-65.5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-248667</v>
      </c>
      <c r="AP15" s="272">
        <v>-10476</v>
      </c>
      <c r="AQ15" s="273">
        <v>-7399</v>
      </c>
      <c r="AR15" s="274">
        <v>41.6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4233125</v>
      </c>
      <c r="AP16" s="272">
        <v>178342</v>
      </c>
      <c r="AQ16" s="273">
        <v>129397</v>
      </c>
      <c r="AR16" s="274">
        <v>37.799999999999997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15.25</v>
      </c>
      <c r="AP21" s="286">
        <v>11.07</v>
      </c>
      <c r="AQ21" s="287">
        <v>4.18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95.6</v>
      </c>
      <c r="AP22" s="291">
        <v>97.2</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3059365</v>
      </c>
      <c r="AP32" s="300">
        <v>128891</v>
      </c>
      <c r="AQ32" s="301">
        <v>74841</v>
      </c>
      <c r="AR32" s="302">
        <v>72.2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264725</v>
      </c>
      <c r="AP35" s="300">
        <v>11153</v>
      </c>
      <c r="AQ35" s="301">
        <v>16683</v>
      </c>
      <c r="AR35" s="302">
        <v>-33.1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90334</v>
      </c>
      <c r="AP36" s="300">
        <v>3806</v>
      </c>
      <c r="AQ36" s="301">
        <v>2411</v>
      </c>
      <c r="AR36" s="302">
        <v>57.9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4584</v>
      </c>
      <c r="AP37" s="300">
        <v>193</v>
      </c>
      <c r="AQ37" s="301">
        <v>548</v>
      </c>
      <c r="AR37" s="302">
        <v>-64.8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v>391</v>
      </c>
      <c r="AP38" s="303">
        <v>16</v>
      </c>
      <c r="AQ38" s="304">
        <v>7</v>
      </c>
      <c r="AR38" s="292">
        <v>128.6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-98533</v>
      </c>
      <c r="AP39" s="300">
        <v>-4151</v>
      </c>
      <c r="AQ39" s="301">
        <v>-3756</v>
      </c>
      <c r="AR39" s="302">
        <v>10.5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-2451676</v>
      </c>
      <c r="AP40" s="300">
        <v>-103289</v>
      </c>
      <c r="AQ40" s="301">
        <v>-63247</v>
      </c>
      <c r="AR40" s="302">
        <v>63.3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869190</v>
      </c>
      <c r="AP41" s="300">
        <v>36619</v>
      </c>
      <c r="AQ41" s="301">
        <v>27488</v>
      </c>
      <c r="AR41" s="302">
        <v>33.200000000000003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3215603</v>
      </c>
      <c r="AN51" s="322">
        <v>123787</v>
      </c>
      <c r="AO51" s="323">
        <v>-35.700000000000003</v>
      </c>
      <c r="AP51" s="324">
        <v>92632</v>
      </c>
      <c r="AQ51" s="325">
        <v>-1.5</v>
      </c>
      <c r="AR51" s="326">
        <v>-34.200000000000003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1669877</v>
      </c>
      <c r="AN52" s="330">
        <v>64283</v>
      </c>
      <c r="AO52" s="331">
        <v>-44.5</v>
      </c>
      <c r="AP52" s="332">
        <v>47978</v>
      </c>
      <c r="AQ52" s="333">
        <v>-2</v>
      </c>
      <c r="AR52" s="334">
        <v>-42.5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2134798</v>
      </c>
      <c r="AN53" s="322">
        <v>83737</v>
      </c>
      <c r="AO53" s="323">
        <v>-32.4</v>
      </c>
      <c r="AP53" s="324">
        <v>96469</v>
      </c>
      <c r="AQ53" s="325">
        <v>4.0999999999999996</v>
      </c>
      <c r="AR53" s="326">
        <v>-36.5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1069438</v>
      </c>
      <c r="AN54" s="330">
        <v>41949</v>
      </c>
      <c r="AO54" s="331">
        <v>-34.700000000000003</v>
      </c>
      <c r="AP54" s="332">
        <v>49775</v>
      </c>
      <c r="AQ54" s="333">
        <v>3.7</v>
      </c>
      <c r="AR54" s="334">
        <v>-38.4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2501537</v>
      </c>
      <c r="AN55" s="322">
        <v>100238</v>
      </c>
      <c r="AO55" s="323">
        <v>19.7</v>
      </c>
      <c r="AP55" s="324">
        <v>85743</v>
      </c>
      <c r="AQ55" s="325">
        <v>-11.1</v>
      </c>
      <c r="AR55" s="326">
        <v>30.8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1174512</v>
      </c>
      <c r="AN56" s="330">
        <v>47063</v>
      </c>
      <c r="AO56" s="331">
        <v>12.2</v>
      </c>
      <c r="AP56" s="332">
        <v>45231</v>
      </c>
      <c r="AQ56" s="333">
        <v>-9.1</v>
      </c>
      <c r="AR56" s="334">
        <v>21.3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2347809</v>
      </c>
      <c r="AN57" s="322">
        <v>96380</v>
      </c>
      <c r="AO57" s="323">
        <v>-3.8</v>
      </c>
      <c r="AP57" s="324">
        <v>92509</v>
      </c>
      <c r="AQ57" s="325">
        <v>7.9</v>
      </c>
      <c r="AR57" s="326">
        <v>-11.7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1435555</v>
      </c>
      <c r="AN58" s="330">
        <v>58931</v>
      </c>
      <c r="AO58" s="331">
        <v>25.2</v>
      </c>
      <c r="AP58" s="332">
        <v>52274</v>
      </c>
      <c r="AQ58" s="333">
        <v>15.6</v>
      </c>
      <c r="AR58" s="334">
        <v>9.6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2381797</v>
      </c>
      <c r="AN59" s="322">
        <v>100345</v>
      </c>
      <c r="AO59" s="323">
        <v>4.0999999999999996</v>
      </c>
      <c r="AP59" s="324">
        <v>98544</v>
      </c>
      <c r="AQ59" s="325">
        <v>6.5</v>
      </c>
      <c r="AR59" s="326">
        <v>-2.4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1422345</v>
      </c>
      <c r="AN60" s="330">
        <v>59924</v>
      </c>
      <c r="AO60" s="331">
        <v>1.7</v>
      </c>
      <c r="AP60" s="332">
        <v>55816</v>
      </c>
      <c r="AQ60" s="333">
        <v>6.8</v>
      </c>
      <c r="AR60" s="334">
        <v>-5.0999999999999996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2516309</v>
      </c>
      <c r="AN61" s="337">
        <v>100897</v>
      </c>
      <c r="AO61" s="338">
        <v>-9.6</v>
      </c>
      <c r="AP61" s="339">
        <v>93179</v>
      </c>
      <c r="AQ61" s="340">
        <v>1.2</v>
      </c>
      <c r="AR61" s="326">
        <v>-10.8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1354345</v>
      </c>
      <c r="AN62" s="330">
        <v>54430</v>
      </c>
      <c r="AO62" s="331">
        <v>-8</v>
      </c>
      <c r="AP62" s="332">
        <v>50215</v>
      </c>
      <c r="AQ62" s="333">
        <v>3</v>
      </c>
      <c r="AR62" s="334">
        <v>-11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1PZHKQsHlPJpiJ9ri/scFKqiMIG9SgV30rwfMGeb2ZrX1TnwpOVVwdI5yq6w+WiBcp55+7g2AmF5VggRxxfXw==" saltValue="yKOYO+uIkXSIkbYqpVk0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xNdQ8rksMQ0Tx46wSri3SrEu67RuverfpODwu+g1/qhJihG66/JshyMk0QhZA+WbIcRVW1k29kVKBi2XHUQuGA==" saltValue="LxDMkK8Vd/EE8Al4Rx0p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wHZY6EyZWfwOyYay6RipwIvGIOX8cLQZfPCNe6DNSCTR9IR0kLJDcME1J4u8dLZdLbcFKlVkjIYh5GWJZRoOdw==" saltValue="zDQudUWQRzFTk6bohzJ2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10.43</v>
      </c>
      <c r="G47" s="12">
        <v>12.02</v>
      </c>
      <c r="H47" s="12">
        <v>15.48</v>
      </c>
      <c r="I47" s="12">
        <v>14.73</v>
      </c>
      <c r="J47" s="13">
        <v>14.07</v>
      </c>
    </row>
    <row r="48" spans="2:10" ht="57.75" customHeight="1" x14ac:dyDescent="0.15">
      <c r="B48" s="14"/>
      <c r="C48" s="1141" t="s">
        <v>4</v>
      </c>
      <c r="D48" s="1141"/>
      <c r="E48" s="1142"/>
      <c r="F48" s="15">
        <v>3.62</v>
      </c>
      <c r="G48" s="16">
        <v>5.77</v>
      </c>
      <c r="H48" s="16">
        <v>4.1399999999999997</v>
      </c>
      <c r="I48" s="16">
        <v>4.34</v>
      </c>
      <c r="J48" s="17">
        <v>6.19</v>
      </c>
    </row>
    <row r="49" spans="2:10" ht="57.75" customHeight="1" thickBot="1" x14ac:dyDescent="0.2">
      <c r="B49" s="18"/>
      <c r="C49" s="1143" t="s">
        <v>5</v>
      </c>
      <c r="D49" s="1143"/>
      <c r="E49" s="1144"/>
      <c r="F49" s="19">
        <v>2.0499999999999998</v>
      </c>
      <c r="G49" s="20">
        <v>4.2</v>
      </c>
      <c r="H49" s="20">
        <v>1.43</v>
      </c>
      <c r="I49" s="20" t="s">
        <v>532</v>
      </c>
      <c r="J49" s="21">
        <v>1.25</v>
      </c>
    </row>
    <row r="50" spans="2:10" x14ac:dyDescent="0.15"/>
  </sheetData>
  <sheetProtection algorithmName="SHA-512" hashValue="OBPcECv7lOQ0VdfJY0mPwtu4388YbcShUKtzoIip6AxGJtsBlSYN394CMv2L9E7FpxZ7+fB0/QjMw+RYcnkMRQ==" saltValue="SCMMoYAwbSOXz5L7EwwE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2026-03-10T06:05:52Z</cp:lastPrinted>
  <dcterms:created xsi:type="dcterms:W3CDTF">2026-02-23T09:25:12Z</dcterms:created>
  <dcterms:modified xsi:type="dcterms:W3CDTF">2026-03-23T01:53:55Z</dcterms:modified>
  <cp:category/>
</cp:coreProperties>
</file>